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756" windowWidth="16620" windowHeight="8460" activeTab="0"/>
  </bookViews>
  <sheets>
    <sheet name="P&amp;L" sheetId="1" r:id="rId1"/>
    <sheet name="Hospital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<sst xmlns="http://schemas.openxmlformats.org/spreadsheetml/2006/main" count="172" uniqueCount="137">
  <si>
    <t>3.</t>
  </si>
  <si>
    <t>Profit/Loss Statement</t>
  </si>
  <si>
    <t>Operating Revenue:</t>
  </si>
  <si>
    <t>Patient service revenue:</t>
  </si>
  <si>
    <t>Inpatient service revenue</t>
  </si>
  <si>
    <t>Outpatient service revenue</t>
  </si>
  <si>
    <t>Total gross patient service revenue</t>
  </si>
  <si>
    <t>Less - charity care</t>
  </si>
  <si>
    <t>Less - allowances and discounts</t>
  </si>
  <si>
    <t>Net patient service revenue-hospitals</t>
  </si>
  <si>
    <t>UPL program revenue</t>
  </si>
  <si>
    <t>Medicaid DSH revenue</t>
  </si>
  <si>
    <t>Mcr/Mcd cost report adjust's</t>
  </si>
  <si>
    <t>Total net patient service rev-hospitals</t>
  </si>
  <si>
    <t>Total net physician revenue</t>
  </si>
  <si>
    <t>Total net patient service revenue</t>
  </si>
  <si>
    <t>Other operating revenue</t>
  </si>
  <si>
    <r>
      <t>Other operating revenue -</t>
    </r>
    <r>
      <rPr>
        <sz val="10"/>
        <color indexed="10"/>
        <rFont val="Arial"/>
        <family val="2"/>
      </rPr>
      <t xml:space="preserve"> intercompany</t>
    </r>
  </si>
  <si>
    <t>Rental revenue</t>
  </si>
  <si>
    <r>
      <t xml:space="preserve">Rental revenue - </t>
    </r>
    <r>
      <rPr>
        <sz val="10"/>
        <color indexed="10"/>
        <rFont val="Arial"/>
        <family val="2"/>
      </rPr>
      <t>intercompany</t>
    </r>
  </si>
  <si>
    <t>Earnings of unconsolidated operating jv's</t>
  </si>
  <si>
    <t>Total operating revenue</t>
  </si>
  <si>
    <t>Operating Expenses:</t>
  </si>
  <si>
    <t>Salaries and wages</t>
  </si>
  <si>
    <t>Employee benefits</t>
  </si>
  <si>
    <t>Professional fees</t>
  </si>
  <si>
    <t>Utilities</t>
  </si>
  <si>
    <t>Insurance</t>
  </si>
  <si>
    <t>Leases and rentals</t>
  </si>
  <si>
    <t>Supplies</t>
  </si>
  <si>
    <t>Other expenses</t>
  </si>
  <si>
    <t>Other expenses - UPL indigent care pmts</t>
  </si>
  <si>
    <t>Bad debts</t>
  </si>
  <si>
    <t>Depreciation (property and equipment)</t>
  </si>
  <si>
    <t>Amortization - other</t>
  </si>
  <si>
    <t>Interest expense</t>
  </si>
  <si>
    <t>Shared services</t>
  </si>
  <si>
    <t>Total operating expenses</t>
  </si>
  <si>
    <t>Income (Loss) from Operations</t>
  </si>
  <si>
    <t>Nonoperating Gains (Losses):</t>
  </si>
  <si>
    <t>Realized investment income</t>
  </si>
  <si>
    <t>Unrealized gains (losses) on investments</t>
  </si>
  <si>
    <t>Change in net assets of jv's, nonoperating</t>
  </si>
  <si>
    <t>Loss on extinguishment of long-term debt</t>
  </si>
  <si>
    <t>Other, net</t>
  </si>
  <si>
    <t>Total nonoperating gains (losses)</t>
  </si>
  <si>
    <t>Excess of Rev. Bef. Inc. Taxes &amp; Min. Int.</t>
  </si>
  <si>
    <t>Income Tax Expense</t>
  </si>
  <si>
    <t>Excess of Revenue Before Minority Interest</t>
  </si>
  <si>
    <t>Minority Interest in Earnings of Consol JV's</t>
  </si>
  <si>
    <t>Excess of Revenue Over Expenses</t>
  </si>
  <si>
    <t>4.</t>
  </si>
  <si>
    <t>Selected Operating Statistics - INPUT SCHEDULE (Incremental)</t>
  </si>
  <si>
    <t>Forecast</t>
  </si>
  <si>
    <t>SELECTED OPERATING STATISTIC</t>
  </si>
  <si>
    <t>Employees:</t>
  </si>
  <si>
    <t>Full-time equivalents (FTE's) paid - ytd</t>
  </si>
  <si>
    <t>Full-time equivalents (FTE's) worked - ytd</t>
  </si>
  <si>
    <t>Ratio of worked FTE's to paid FTE's (%)</t>
  </si>
  <si>
    <t>Hospital - Volume Indicators:</t>
  </si>
  <si>
    <t>Licensed beds</t>
  </si>
  <si>
    <t>Available beds</t>
  </si>
  <si>
    <t>Staffed beds</t>
  </si>
  <si>
    <t>Patient days</t>
  </si>
  <si>
    <t>Admissions</t>
  </si>
  <si>
    <t>Discharges</t>
  </si>
  <si>
    <t>Outpatient encounters-hospitals and others</t>
  </si>
  <si>
    <t>Outpatient encounters-physician office visits</t>
  </si>
  <si>
    <t>Observation encounters</t>
  </si>
  <si>
    <t>Emergency room visits</t>
  </si>
  <si>
    <t>Emergency room visits admitted</t>
  </si>
  <si>
    <t>Inpatient surgeries</t>
  </si>
  <si>
    <t>Outpatient surgeries</t>
  </si>
  <si>
    <t>Births</t>
  </si>
  <si>
    <t>Medicare patient days</t>
  </si>
  <si>
    <t>Medicare discharges</t>
  </si>
  <si>
    <t>Medicaid patient days</t>
  </si>
  <si>
    <t>Medicaid discharges</t>
  </si>
  <si>
    <t>Case mix index - total</t>
  </si>
  <si>
    <t>Case mix index - Medicare</t>
  </si>
  <si>
    <t>Avg Charge</t>
  </si>
  <si>
    <t>IP</t>
  </si>
  <si>
    <t>OP</t>
  </si>
  <si>
    <t>Charity %</t>
  </si>
  <si>
    <t>Discount Rate</t>
  </si>
  <si>
    <t>Avg Per Case</t>
  </si>
  <si>
    <t>Financial Class</t>
  </si>
  <si>
    <t>Cases or</t>
  </si>
  <si>
    <t>% Mix</t>
  </si>
  <si>
    <t>Avg. LOS</t>
  </si>
  <si>
    <t>Gross Pt</t>
  </si>
  <si>
    <t>Net Pt Revenue</t>
  </si>
  <si>
    <t>PCR_%</t>
  </si>
  <si>
    <t>A_Tot Var Dir</t>
  </si>
  <si>
    <t>Direct Cost</t>
  </si>
  <si>
    <t>Direct Cont.</t>
  </si>
  <si>
    <t>Indirect Cost</t>
  </si>
  <si>
    <t>Net Income</t>
  </si>
  <si>
    <t>Visits</t>
  </si>
  <si>
    <t>Revenue</t>
  </si>
  <si>
    <t>Cost</t>
  </si>
  <si>
    <t>Margin</t>
  </si>
  <si>
    <t>per Case</t>
  </si>
  <si>
    <t>Patient Type I Inpatient</t>
  </si>
  <si>
    <t>00 MEDICARE</t>
  </si>
  <si>
    <t>05 MEDICAID</t>
  </si>
  <si>
    <t>10 MANAGED MEDICARE</t>
  </si>
  <si>
    <t>15 MANAGED MEDICAID</t>
  </si>
  <si>
    <t>20 COMMERCIAL/INDEMNITY</t>
  </si>
  <si>
    <t>25 AETNA</t>
  </si>
  <si>
    <t>35 BLUE CROSS</t>
  </si>
  <si>
    <t>40 CIGNA</t>
  </si>
  <si>
    <t>45 HUMANA (CHOICE CARE)</t>
  </si>
  <si>
    <t>65 PHCS</t>
  </si>
  <si>
    <t>80 UNITED HEALTH</t>
  </si>
  <si>
    <t>85 OTHER CONTRACTED</t>
  </si>
  <si>
    <t>95 PRIVATE PAY</t>
  </si>
  <si>
    <t>Total Patient Type I Inpatient</t>
  </si>
  <si>
    <t>Patient Type O Outpatient</t>
  </si>
  <si>
    <t>30 BEECH STREET</t>
  </si>
  <si>
    <t>50 NTHN</t>
  </si>
  <si>
    <t>Total Patient Type O Outpatient</t>
  </si>
  <si>
    <t xml:space="preserve"> Per Case Averages</t>
  </si>
  <si>
    <t>Avg</t>
  </si>
  <si>
    <t>Supply</t>
  </si>
  <si>
    <t>Salary</t>
  </si>
  <si>
    <t>Benefits</t>
  </si>
  <si>
    <t>Other</t>
  </si>
  <si>
    <t>FTE</t>
  </si>
  <si>
    <t>Avg HR</t>
  </si>
  <si>
    <t>Total Volume</t>
  </si>
  <si>
    <t>Assumptions</t>
  </si>
  <si>
    <t xml:space="preserve">Dates of Service from </t>
  </si>
  <si>
    <t>Facility</t>
  </si>
  <si>
    <t xml:space="preserve">Total Facility 1 </t>
  </si>
  <si>
    <t xml:space="preserve">Prepared By </t>
  </si>
  <si>
    <t xml:space="preserve">Project #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</si>
</sst>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_);_(@_)"/>
    <numFmt numFmtId="173" formatCode="0.0%"/>
    <numFmt numFmtId="174" formatCode="0.0"/>
    <numFmt numFmtId="175" formatCode="0_);\(0\)"/>
    <numFmt numFmtId="176" formatCode="_(&quot;$&quot;* #,##0_);_(&quot;$&quot;* \(#,##0\);_(&quot;$&quot;* &quot;-&quot;??_);_(@_)"/>
    <numFmt numFmtId="177" formatCode="#,##0.0"/>
    <numFmt numFmtId="178" formatCode="_(&quot;$&quot;* #,##0.0_);_(&quot;$&quot;* \(#,##0.0\);_(&quot;$&quot;* &quot;-&quot;??_);_(@_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 MT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/>
      <protection/>
    </xf>
    <xf numFmtId="42" fontId="4" fillId="33" borderId="10" xfId="0" applyNumberFormat="1" applyFont="1" applyFill="1" applyBorder="1" applyAlignment="1" applyProtection="1">
      <alignment/>
      <protection locked="0"/>
    </xf>
    <xf numFmtId="41" fontId="4" fillId="33" borderId="1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Alignment="1" applyProtection="1">
      <alignment horizontal="left"/>
      <protection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1" fontId="3" fillId="0" borderId="11" xfId="0" applyNumberFormat="1" applyFont="1" applyFill="1" applyBorder="1" applyAlignment="1" applyProtection="1">
      <alignment/>
      <protection/>
    </xf>
    <xf numFmtId="41" fontId="3" fillId="0" borderId="12" xfId="0" applyNumberFormat="1" applyFont="1" applyFill="1" applyBorder="1" applyAlignment="1" applyProtection="1">
      <alignment/>
      <protection/>
    </xf>
    <xf numFmtId="41" fontId="3" fillId="0" borderId="11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 applyProtection="1">
      <alignment/>
      <protection/>
    </xf>
    <xf numFmtId="42" fontId="3" fillId="0" borderId="0" xfId="0" applyNumberFormat="1" applyFont="1" applyBorder="1" applyAlignment="1" applyProtection="1">
      <alignment/>
      <protection locked="0"/>
    </xf>
    <xf numFmtId="42" fontId="3" fillId="0" borderId="13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4" fontId="5" fillId="0" borderId="19" xfId="0" applyNumberFormat="1" applyFont="1" applyBorder="1" applyAlignment="1" applyProtection="1">
      <alignment horizontal="center"/>
      <protection locked="0"/>
    </xf>
    <xf numFmtId="14" fontId="5" fillId="0" borderId="1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/>
    </xf>
    <xf numFmtId="172" fontId="4" fillId="33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173" fontId="4" fillId="34" borderId="1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42" applyNumberFormat="1" applyFont="1" applyBorder="1" applyAlignment="1">
      <alignment horizontal="left" vertical="top"/>
    </xf>
    <xf numFmtId="0" fontId="8" fillId="0" borderId="0" xfId="42" applyNumberFormat="1" applyFont="1" applyBorder="1" applyAlignment="1">
      <alignment horizontal="left" vertical="top"/>
    </xf>
    <xf numFmtId="0" fontId="9" fillId="0" borderId="0" xfId="42" applyNumberFormat="1" applyFont="1" applyBorder="1" applyAlignment="1">
      <alignment horizontal="left" vertical="top"/>
    </xf>
    <xf numFmtId="0" fontId="6" fillId="0" borderId="0" xfId="42" applyNumberFormat="1" applyFont="1" applyBorder="1" applyAlignment="1">
      <alignment horizontal="left" vertical="top"/>
    </xf>
    <xf numFmtId="0" fontId="6" fillId="0" borderId="0" xfId="42" applyNumberFormat="1" applyFont="1" applyBorder="1" applyAlignment="1">
      <alignment horizontal="left" vertical="center"/>
    </xf>
    <xf numFmtId="0" fontId="6" fillId="0" borderId="0" xfId="42" applyNumberFormat="1" applyFont="1" applyBorder="1" applyAlignment="1">
      <alignment horizontal="center" vertical="center"/>
    </xf>
    <xf numFmtId="0" fontId="10" fillId="0" borderId="0" xfId="42" applyNumberFormat="1" applyFont="1" applyBorder="1" applyAlignment="1">
      <alignment horizontal="left" vertical="center"/>
    </xf>
    <xf numFmtId="0" fontId="10" fillId="0" borderId="0" xfId="42" applyNumberFormat="1" applyFont="1" applyBorder="1" applyAlignment="1">
      <alignment horizontal="left" vertical="top"/>
    </xf>
    <xf numFmtId="1" fontId="6" fillId="0" borderId="0" xfId="42" applyNumberFormat="1" applyFont="1" applyBorder="1" applyAlignment="1">
      <alignment horizontal="right" vertical="top"/>
    </xf>
    <xf numFmtId="174" fontId="6" fillId="0" borderId="0" xfId="42" applyNumberFormat="1" applyFont="1" applyBorder="1" applyAlignment="1">
      <alignment horizontal="right" vertical="top"/>
    </xf>
    <xf numFmtId="3" fontId="6" fillId="0" borderId="0" xfId="42" applyNumberFormat="1" applyFont="1" applyBorder="1" applyAlignment="1">
      <alignment horizontal="right" vertical="top"/>
    </xf>
    <xf numFmtId="2" fontId="6" fillId="0" borderId="0" xfId="42" applyNumberFormat="1" applyFont="1" applyBorder="1" applyAlignment="1">
      <alignment horizontal="right" vertical="top"/>
    </xf>
    <xf numFmtId="37" fontId="6" fillId="0" borderId="0" xfId="42" applyNumberFormat="1" applyFont="1" applyBorder="1" applyAlignment="1">
      <alignment horizontal="right" vertical="top"/>
    </xf>
    <xf numFmtId="175" fontId="6" fillId="0" borderId="0" xfId="42" applyNumberFormat="1" applyFont="1" applyBorder="1" applyAlignment="1">
      <alignment horizontal="right" vertical="top"/>
    </xf>
    <xf numFmtId="1" fontId="6" fillId="0" borderId="15" xfId="42" applyNumberFormat="1" applyFont="1" applyBorder="1" applyAlignment="1">
      <alignment horizontal="right" vertical="top"/>
    </xf>
    <xf numFmtId="174" fontId="6" fillId="0" borderId="15" xfId="42" applyNumberFormat="1" applyFont="1" applyBorder="1" applyAlignment="1">
      <alignment horizontal="right" vertical="top"/>
    </xf>
    <xf numFmtId="3" fontId="6" fillId="0" borderId="15" xfId="42" applyNumberFormat="1" applyFont="1" applyBorder="1" applyAlignment="1">
      <alignment horizontal="right" vertical="top"/>
    </xf>
    <xf numFmtId="2" fontId="6" fillId="0" borderId="15" xfId="42" applyNumberFormat="1" applyFont="1" applyBorder="1" applyAlignment="1">
      <alignment horizontal="right" vertical="top"/>
    </xf>
    <xf numFmtId="176" fontId="6" fillId="0" borderId="0" xfId="44" applyNumberFormat="1" applyFont="1" applyBorder="1" applyAlignment="1">
      <alignment horizontal="left" vertical="top"/>
    </xf>
    <xf numFmtId="0" fontId="6" fillId="0" borderId="0" xfId="42" applyNumberFormat="1" applyFont="1" applyBorder="1" applyAlignment="1">
      <alignment horizontal="right" vertical="top"/>
    </xf>
    <xf numFmtId="4" fontId="6" fillId="0" borderId="0" xfId="42" applyNumberFormat="1" applyFont="1" applyBorder="1" applyAlignment="1">
      <alignment horizontal="right" vertical="top"/>
    </xf>
    <xf numFmtId="3" fontId="6" fillId="0" borderId="13" xfId="42" applyNumberFormat="1" applyFont="1" applyBorder="1" applyAlignment="1">
      <alignment horizontal="right" vertical="top"/>
    </xf>
    <xf numFmtId="177" fontId="6" fillId="0" borderId="13" xfId="42" applyNumberFormat="1" applyFont="1" applyBorder="1" applyAlignment="1">
      <alignment horizontal="right" vertical="top"/>
    </xf>
    <xf numFmtId="174" fontId="6" fillId="0" borderId="13" xfId="42" applyNumberFormat="1" applyFont="1" applyBorder="1" applyAlignment="1">
      <alignment horizontal="right" vertical="top"/>
    </xf>
    <xf numFmtId="2" fontId="6" fillId="0" borderId="13" xfId="42" applyNumberFormat="1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6" fontId="6" fillId="0" borderId="0" xfId="44" applyNumberFormat="1" applyFont="1" applyAlignment="1">
      <alignment/>
    </xf>
    <xf numFmtId="176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tabSelected="1" zoomScalePageLayoutView="0" workbookViewId="0" topLeftCell="A32">
      <selection activeCell="I67" sqref="I67"/>
    </sheetView>
  </sheetViews>
  <sheetFormatPr defaultColWidth="8.7109375" defaultRowHeight="15"/>
  <cols>
    <col min="1" max="1" width="4.7109375" style="0" customWidth="1"/>
    <col min="2" max="3" width="8.7109375" style="0" customWidth="1"/>
    <col min="4" max="4" width="19.7109375" style="0" customWidth="1"/>
    <col min="5" max="5" width="12.28125" style="0" customWidth="1"/>
    <col min="6" max="6" width="12.00390625" style="0" customWidth="1"/>
    <col min="7" max="7" width="12.421875" style="0" bestFit="1" customWidth="1"/>
    <col min="8" max="8" width="12.140625" style="0" customWidth="1"/>
    <col min="9" max="9" width="12.421875" style="0" bestFit="1" customWidth="1"/>
    <col min="10" max="12" width="12.7109375" style="0" hidden="1" customWidth="1"/>
    <col min="13" max="14" width="14.00390625" style="0" hidden="1" customWidth="1"/>
    <col min="15" max="15" width="0" style="0" hidden="1" customWidth="1"/>
  </cols>
  <sheetData>
    <row r="1" spans="1:9" ht="14.25">
      <c r="A1" s="1" t="s">
        <v>0</v>
      </c>
      <c r="B1" s="2" t="s">
        <v>1</v>
      </c>
      <c r="C1" s="3"/>
      <c r="D1" s="3"/>
      <c r="E1" s="4"/>
      <c r="F1" s="4"/>
      <c r="G1" s="4"/>
      <c r="H1" s="4"/>
      <c r="I1" s="4"/>
    </row>
    <row r="2" spans="1:9" ht="14.25">
      <c r="A2" s="2"/>
      <c r="B2" s="2"/>
      <c r="C2" s="3"/>
      <c r="D2" s="3"/>
      <c r="E2" s="4"/>
      <c r="F2" s="4"/>
      <c r="G2" s="4"/>
      <c r="H2" s="4"/>
      <c r="I2" s="4"/>
    </row>
    <row r="3" spans="1:9" ht="14.25">
      <c r="A3" s="5"/>
      <c r="B3" s="2" t="s">
        <v>2</v>
      </c>
      <c r="C3" s="3"/>
      <c r="D3" s="3"/>
      <c r="E3" s="4"/>
      <c r="F3" s="4"/>
      <c r="G3" s="4"/>
      <c r="H3" s="4"/>
      <c r="I3" s="4"/>
    </row>
    <row r="4" spans="1:9" ht="14.25">
      <c r="A4" s="2"/>
      <c r="B4" s="6" t="s">
        <v>3</v>
      </c>
      <c r="C4" s="3"/>
      <c r="D4" s="3"/>
      <c r="E4" s="4"/>
      <c r="F4" s="4"/>
      <c r="G4" s="4"/>
      <c r="H4" s="4"/>
      <c r="I4" s="4"/>
    </row>
    <row r="5" spans="1:14" ht="14.25">
      <c r="A5" s="2"/>
      <c r="B5" s="3"/>
      <c r="C5" s="3" t="s">
        <v>4</v>
      </c>
      <c r="D5" s="3"/>
      <c r="E5" s="7">
        <f aca="true" t="shared" si="0" ref="E5:N5">+E98*E80</f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</row>
    <row r="6" spans="1:14" ht="14.25">
      <c r="A6" s="2"/>
      <c r="B6" s="3"/>
      <c r="C6" s="3" t="s">
        <v>5</v>
      </c>
      <c r="D6" s="3"/>
      <c r="E6" s="8">
        <f aca="true" t="shared" si="1" ref="E6:N6">+E81*E99</f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</row>
    <row r="7" spans="1:14" ht="14.25">
      <c r="A7" s="9"/>
      <c r="B7" s="3" t="s">
        <v>6</v>
      </c>
      <c r="C7" s="3"/>
      <c r="D7" s="3"/>
      <c r="E7" s="10">
        <f aca="true" t="shared" si="2" ref="E7:N7">SUM(E5:E6)</f>
        <v>0</v>
      </c>
      <c r="F7" s="10">
        <f t="shared" si="2"/>
        <v>0</v>
      </c>
      <c r="G7" s="10">
        <f t="shared" si="2"/>
        <v>0</v>
      </c>
      <c r="H7" s="10">
        <f t="shared" si="2"/>
        <v>0</v>
      </c>
      <c r="I7" s="10">
        <f t="shared" si="2"/>
        <v>0</v>
      </c>
      <c r="J7" s="10">
        <f t="shared" si="2"/>
        <v>0</v>
      </c>
      <c r="K7" s="10">
        <f t="shared" si="2"/>
        <v>0</v>
      </c>
      <c r="L7" s="10">
        <f t="shared" si="2"/>
        <v>0</v>
      </c>
      <c r="M7" s="10">
        <f t="shared" si="2"/>
        <v>0</v>
      </c>
      <c r="N7" s="10">
        <f t="shared" si="2"/>
        <v>0</v>
      </c>
    </row>
    <row r="8" spans="1:14" ht="14.25">
      <c r="A8" s="2"/>
      <c r="B8" s="5"/>
      <c r="C8" s="6" t="s">
        <v>7</v>
      </c>
      <c r="D8" s="6"/>
      <c r="E8" s="8">
        <f aca="true" t="shared" si="3" ref="E8:N8">(+E7*0.021)*-1</f>
        <v>0</v>
      </c>
      <c r="F8" s="8">
        <f t="shared" si="3"/>
        <v>0</v>
      </c>
      <c r="G8" s="8">
        <f t="shared" si="3"/>
        <v>0</v>
      </c>
      <c r="H8" s="8">
        <f t="shared" si="3"/>
        <v>0</v>
      </c>
      <c r="I8" s="8">
        <f t="shared" si="3"/>
        <v>0</v>
      </c>
      <c r="J8" s="8">
        <f t="shared" si="3"/>
        <v>0</v>
      </c>
      <c r="K8" s="8">
        <f t="shared" si="3"/>
        <v>0</v>
      </c>
      <c r="L8" s="8">
        <f t="shared" si="3"/>
        <v>0</v>
      </c>
      <c r="M8" s="8">
        <f t="shared" si="3"/>
        <v>0</v>
      </c>
      <c r="N8" s="8">
        <f t="shared" si="3"/>
        <v>0</v>
      </c>
    </row>
    <row r="9" spans="1:14" ht="14.25">
      <c r="A9" s="9"/>
      <c r="B9" s="5"/>
      <c r="C9" s="6" t="s">
        <v>8</v>
      </c>
      <c r="D9" s="3"/>
      <c r="E9" s="8">
        <f>(+E7*0.65)*-1</f>
        <v>0</v>
      </c>
      <c r="F9" s="8">
        <f>(+F7*0.65)*-1</f>
        <v>0</v>
      </c>
      <c r="G9" s="8">
        <f>(+G7*0.65)*-1</f>
        <v>0</v>
      </c>
      <c r="H9" s="8">
        <f>(+H7*0.65)*-1</f>
        <v>0</v>
      </c>
      <c r="I9" s="8">
        <f>(+I7*0.65)*-1</f>
        <v>0</v>
      </c>
      <c r="J9" s="8">
        <f>(+J7*0.7)*-1</f>
        <v>0</v>
      </c>
      <c r="K9" s="8">
        <f>(+K7*0.7)*-1</f>
        <v>0</v>
      </c>
      <c r="L9" s="8">
        <f>(+L7*0.7)*-1</f>
        <v>0</v>
      </c>
      <c r="M9" s="8">
        <f>(+M7*0.7)*-1</f>
        <v>0</v>
      </c>
      <c r="N9" s="8">
        <f>(+N7*0.7)*-1</f>
        <v>0</v>
      </c>
    </row>
    <row r="10" spans="1:9" ht="14.25" hidden="1">
      <c r="A10" s="5"/>
      <c r="B10" s="6" t="s">
        <v>9</v>
      </c>
      <c r="C10" s="3"/>
      <c r="D10" s="3"/>
      <c r="E10" s="11">
        <f>SUM(E7:E9)</f>
        <v>0</v>
      </c>
      <c r="F10" s="11">
        <f>SUM(F7:F9)</f>
        <v>0</v>
      </c>
      <c r="G10" s="11">
        <f>SUM(G7:G9)</f>
        <v>0</v>
      </c>
      <c r="H10" s="11">
        <f>SUM(H7:H9)</f>
        <v>0</v>
      </c>
      <c r="I10" s="11">
        <f>SUM(I7:I9)</f>
        <v>0</v>
      </c>
    </row>
    <row r="11" spans="1:9" ht="14.25" hidden="1">
      <c r="A11" s="5"/>
      <c r="B11" s="6"/>
      <c r="C11" s="3" t="s">
        <v>10</v>
      </c>
      <c r="D11" s="3"/>
      <c r="E11" s="8"/>
      <c r="F11" s="8"/>
      <c r="G11" s="8"/>
      <c r="H11" s="8"/>
      <c r="I11" s="8"/>
    </row>
    <row r="12" spans="1:9" ht="14.25" hidden="1">
      <c r="A12" s="5"/>
      <c r="B12" s="6"/>
      <c r="C12" s="3" t="s">
        <v>11</v>
      </c>
      <c r="D12" s="3"/>
      <c r="E12" s="8"/>
      <c r="F12" s="8"/>
      <c r="G12" s="8"/>
      <c r="H12" s="8"/>
      <c r="I12" s="8"/>
    </row>
    <row r="13" spans="1:9" ht="14.25" hidden="1">
      <c r="A13" s="5"/>
      <c r="B13" s="6"/>
      <c r="C13" s="3" t="s">
        <v>12</v>
      </c>
      <c r="D13" s="3"/>
      <c r="E13" s="8"/>
      <c r="F13" s="8"/>
      <c r="G13" s="8"/>
      <c r="H13" s="8"/>
      <c r="I13" s="8"/>
    </row>
    <row r="14" spans="1:9" ht="14.25" hidden="1">
      <c r="A14" s="5"/>
      <c r="B14" s="3" t="s">
        <v>13</v>
      </c>
      <c r="C14" s="3"/>
      <c r="D14" s="3"/>
      <c r="E14" s="11">
        <f>SUM(E10:E13)</f>
        <v>0</v>
      </c>
      <c r="F14" s="11">
        <f>SUM(F10:F13)</f>
        <v>0</v>
      </c>
      <c r="G14" s="11">
        <f>SUM(G10:G13)</f>
        <v>0</v>
      </c>
      <c r="H14" s="11">
        <f>SUM(H10:H13)</f>
        <v>0</v>
      </c>
      <c r="I14" s="11">
        <f>SUM(I10:I13)</f>
        <v>0</v>
      </c>
    </row>
    <row r="15" spans="1:9" ht="14.25" hidden="1">
      <c r="A15" s="5"/>
      <c r="B15" s="3" t="s">
        <v>14</v>
      </c>
      <c r="C15" s="3"/>
      <c r="D15" s="3"/>
      <c r="E15" s="8"/>
      <c r="F15" s="8"/>
      <c r="G15" s="8"/>
      <c r="H15" s="8"/>
      <c r="I15" s="8"/>
    </row>
    <row r="16" spans="1:9" ht="14.25" hidden="1">
      <c r="A16" s="5"/>
      <c r="B16" s="6" t="s">
        <v>15</v>
      </c>
      <c r="C16" s="3"/>
      <c r="D16" s="3"/>
      <c r="E16" s="11">
        <f>SUM(E14:E15)</f>
        <v>0</v>
      </c>
      <c r="F16" s="11">
        <f>SUM(F14:F15)</f>
        <v>0</v>
      </c>
      <c r="G16" s="11">
        <f>SUM(G14:G15)</f>
        <v>0</v>
      </c>
      <c r="H16" s="11">
        <f>SUM(H14:H15)</f>
        <v>0</v>
      </c>
      <c r="I16" s="11">
        <f>SUM(I14:I15)</f>
        <v>0</v>
      </c>
    </row>
    <row r="17" spans="1:9" ht="14.25" hidden="1">
      <c r="A17" s="5"/>
      <c r="B17" s="6" t="s">
        <v>16</v>
      </c>
      <c r="C17" s="3"/>
      <c r="D17" s="3"/>
      <c r="E17" s="8"/>
      <c r="F17" s="8"/>
      <c r="G17" s="8"/>
      <c r="H17" s="8"/>
      <c r="I17" s="8"/>
    </row>
    <row r="18" spans="1:9" ht="14.25" hidden="1">
      <c r="A18" s="5"/>
      <c r="B18" s="6" t="s">
        <v>17</v>
      </c>
      <c r="C18" s="3"/>
      <c r="D18" s="3"/>
      <c r="E18" s="8"/>
      <c r="F18" s="8"/>
      <c r="G18" s="8"/>
      <c r="H18" s="8"/>
      <c r="I18" s="8"/>
    </row>
    <row r="19" spans="1:9" ht="14.25" hidden="1">
      <c r="A19" s="5"/>
      <c r="B19" s="6" t="s">
        <v>18</v>
      </c>
      <c r="C19" s="3"/>
      <c r="D19" s="3"/>
      <c r="E19" s="8"/>
      <c r="F19" s="8"/>
      <c r="G19" s="8"/>
      <c r="H19" s="8"/>
      <c r="I19" s="8"/>
    </row>
    <row r="20" spans="1:9" ht="14.25" hidden="1">
      <c r="A20" s="5"/>
      <c r="B20" s="6" t="s">
        <v>19</v>
      </c>
      <c r="C20" s="3"/>
      <c r="D20" s="3"/>
      <c r="E20" s="8"/>
      <c r="F20" s="8"/>
      <c r="G20" s="8"/>
      <c r="H20" s="8"/>
      <c r="I20" s="8"/>
    </row>
    <row r="21" spans="1:9" ht="14.25" hidden="1">
      <c r="A21" s="5"/>
      <c r="B21" s="6" t="s">
        <v>20</v>
      </c>
      <c r="C21" s="3"/>
      <c r="D21" s="3"/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14.25" hidden="1">
      <c r="A22" s="9"/>
      <c r="B22" s="3"/>
      <c r="C22" s="3"/>
      <c r="D22" s="3"/>
      <c r="E22" s="10"/>
      <c r="F22" s="10"/>
      <c r="G22" s="10"/>
      <c r="H22" s="10"/>
      <c r="I22" s="10"/>
    </row>
    <row r="23" spans="1:14" ht="14.25">
      <c r="A23" s="12"/>
      <c r="B23" s="3"/>
      <c r="C23" s="6"/>
      <c r="D23" s="3" t="s">
        <v>21</v>
      </c>
      <c r="E23" s="13">
        <f aca="true" t="shared" si="4" ref="E23:N23">SUM(E16:E21)</f>
        <v>0</v>
      </c>
      <c r="F23" s="13">
        <f t="shared" si="4"/>
        <v>0</v>
      </c>
      <c r="G23" s="13">
        <f t="shared" si="4"/>
        <v>0</v>
      </c>
      <c r="H23" s="13">
        <f t="shared" si="4"/>
        <v>0</v>
      </c>
      <c r="I23" s="13">
        <f t="shared" si="4"/>
        <v>0</v>
      </c>
      <c r="J23" s="13">
        <f t="shared" si="4"/>
        <v>0</v>
      </c>
      <c r="K23" s="13">
        <f t="shared" si="4"/>
        <v>0</v>
      </c>
      <c r="L23" s="13">
        <f t="shared" si="4"/>
        <v>0</v>
      </c>
      <c r="M23" s="13">
        <f t="shared" si="4"/>
        <v>0</v>
      </c>
      <c r="N23" s="13">
        <f t="shared" si="4"/>
        <v>0</v>
      </c>
    </row>
    <row r="24" spans="1:9" ht="14.25">
      <c r="A24" s="2"/>
      <c r="B24" s="3"/>
      <c r="C24" s="3"/>
      <c r="D24" s="3"/>
      <c r="E24" s="4"/>
      <c r="F24" s="4"/>
      <c r="G24" s="4"/>
      <c r="H24" s="4"/>
      <c r="I24" s="4"/>
    </row>
    <row r="25" spans="1:9" ht="14.25">
      <c r="A25" s="5"/>
      <c r="B25" s="9" t="s">
        <v>22</v>
      </c>
      <c r="C25" s="3"/>
      <c r="D25" s="3"/>
      <c r="E25" s="4"/>
      <c r="F25" s="4"/>
      <c r="G25" s="4"/>
      <c r="H25" s="4"/>
      <c r="I25" s="4"/>
    </row>
    <row r="26" spans="1:14" ht="14.25">
      <c r="A26" s="2"/>
      <c r="B26" s="6" t="s">
        <v>23</v>
      </c>
      <c r="C26" s="6"/>
      <c r="D26" s="3"/>
      <c r="E26" s="8">
        <f>+($E$80+E$81)*E105</f>
        <v>0</v>
      </c>
      <c r="F26" s="8">
        <f aca="true" t="shared" si="5" ref="E26:I34">+($E$80+F$81)*F105</f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aca="true" t="shared" si="6" ref="J26:N34">+($E$80+J$81)*J105</f>
        <v>0</v>
      </c>
      <c r="K26" s="8">
        <f t="shared" si="6"/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</row>
    <row r="27" spans="1:14" ht="14.25">
      <c r="A27" s="2"/>
      <c r="B27" s="6" t="s">
        <v>24</v>
      </c>
      <c r="C27" s="6"/>
      <c r="D27" s="3"/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8">
        <f t="shared" si="5"/>
        <v>0</v>
      </c>
      <c r="J27" s="8">
        <f t="shared" si="6"/>
        <v>0</v>
      </c>
      <c r="K27" s="8">
        <f t="shared" si="6"/>
        <v>0</v>
      </c>
      <c r="L27" s="8">
        <f t="shared" si="6"/>
        <v>0</v>
      </c>
      <c r="M27" s="8">
        <f t="shared" si="6"/>
        <v>0</v>
      </c>
      <c r="N27" s="8">
        <f t="shared" si="6"/>
        <v>0</v>
      </c>
    </row>
    <row r="28" spans="1:14" ht="14.25">
      <c r="A28" s="2"/>
      <c r="B28" s="6" t="s">
        <v>25</v>
      </c>
      <c r="C28" s="6"/>
      <c r="D28" s="3"/>
      <c r="E28" s="8">
        <f t="shared" si="5"/>
        <v>0</v>
      </c>
      <c r="F28" s="8">
        <f t="shared" si="5"/>
        <v>0</v>
      </c>
      <c r="G28" s="8">
        <f t="shared" si="5"/>
        <v>0</v>
      </c>
      <c r="H28" s="8">
        <f t="shared" si="5"/>
        <v>0</v>
      </c>
      <c r="I28" s="8">
        <f t="shared" si="5"/>
        <v>0</v>
      </c>
      <c r="J28" s="8">
        <f t="shared" si="6"/>
        <v>0</v>
      </c>
      <c r="K28" s="8">
        <f t="shared" si="6"/>
        <v>0</v>
      </c>
      <c r="L28" s="8">
        <f t="shared" si="6"/>
        <v>0</v>
      </c>
      <c r="M28" s="8">
        <f t="shared" si="6"/>
        <v>0</v>
      </c>
      <c r="N28" s="8">
        <f t="shared" si="6"/>
        <v>0</v>
      </c>
    </row>
    <row r="29" spans="1:14" ht="14.25">
      <c r="A29" s="2"/>
      <c r="B29" s="6" t="s">
        <v>26</v>
      </c>
      <c r="C29" s="6"/>
      <c r="D29" s="3"/>
      <c r="E29" s="8">
        <f t="shared" si="5"/>
        <v>0</v>
      </c>
      <c r="F29" s="8">
        <f t="shared" si="5"/>
        <v>0</v>
      </c>
      <c r="G29" s="8">
        <f t="shared" si="5"/>
        <v>0</v>
      </c>
      <c r="H29" s="8">
        <f t="shared" si="5"/>
        <v>0</v>
      </c>
      <c r="I29" s="8">
        <f t="shared" si="5"/>
        <v>0</v>
      </c>
      <c r="J29" s="8">
        <f t="shared" si="6"/>
        <v>0</v>
      </c>
      <c r="K29" s="8">
        <f t="shared" si="6"/>
        <v>0</v>
      </c>
      <c r="L29" s="8">
        <f t="shared" si="6"/>
        <v>0</v>
      </c>
      <c r="M29" s="8">
        <f t="shared" si="6"/>
        <v>0</v>
      </c>
      <c r="N29" s="8">
        <f t="shared" si="6"/>
        <v>0</v>
      </c>
    </row>
    <row r="30" spans="1:14" ht="14.25">
      <c r="A30" s="2"/>
      <c r="B30" s="6" t="s">
        <v>27</v>
      </c>
      <c r="C30" s="6"/>
      <c r="D30" s="3"/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6"/>
        <v>0</v>
      </c>
      <c r="K30" s="8">
        <f t="shared" si="6"/>
        <v>0</v>
      </c>
      <c r="L30" s="8">
        <f t="shared" si="6"/>
        <v>0</v>
      </c>
      <c r="M30" s="8">
        <f t="shared" si="6"/>
        <v>0</v>
      </c>
      <c r="N30" s="8">
        <f t="shared" si="6"/>
        <v>0</v>
      </c>
    </row>
    <row r="31" spans="1:14" ht="14.25">
      <c r="A31" s="2"/>
      <c r="B31" s="6" t="s">
        <v>28</v>
      </c>
      <c r="C31" s="6"/>
      <c r="D31" s="3"/>
      <c r="E31" s="8">
        <f t="shared" si="5"/>
        <v>0</v>
      </c>
      <c r="F31" s="8">
        <f t="shared" si="5"/>
        <v>0</v>
      </c>
      <c r="G31" s="8">
        <f t="shared" si="5"/>
        <v>0</v>
      </c>
      <c r="H31" s="8">
        <f t="shared" si="5"/>
        <v>0</v>
      </c>
      <c r="I31" s="8">
        <f t="shared" si="5"/>
        <v>0</v>
      </c>
      <c r="J31" s="8">
        <f t="shared" si="6"/>
        <v>0</v>
      </c>
      <c r="K31" s="8">
        <f t="shared" si="6"/>
        <v>0</v>
      </c>
      <c r="L31" s="8">
        <f t="shared" si="6"/>
        <v>0</v>
      </c>
      <c r="M31" s="8">
        <f t="shared" si="6"/>
        <v>0</v>
      </c>
      <c r="N31" s="8">
        <f t="shared" si="6"/>
        <v>0</v>
      </c>
    </row>
    <row r="32" spans="1:14" ht="14.25">
      <c r="A32" s="2"/>
      <c r="B32" s="6" t="s">
        <v>29</v>
      </c>
      <c r="C32" s="6"/>
      <c r="D32" s="3"/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6"/>
        <v>0</v>
      </c>
      <c r="K32" s="8">
        <f t="shared" si="6"/>
        <v>0</v>
      </c>
      <c r="L32" s="8">
        <f t="shared" si="6"/>
        <v>0</v>
      </c>
      <c r="M32" s="8">
        <f t="shared" si="6"/>
        <v>0</v>
      </c>
      <c r="N32" s="8">
        <f t="shared" si="6"/>
        <v>0</v>
      </c>
    </row>
    <row r="33" spans="1:14" ht="14.25">
      <c r="A33" s="2"/>
      <c r="B33" s="6" t="s">
        <v>30</v>
      </c>
      <c r="C33" s="6"/>
      <c r="D33" s="3"/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>
        <f t="shared" si="5"/>
        <v>0</v>
      </c>
      <c r="J33" s="8">
        <f t="shared" si="6"/>
        <v>0</v>
      </c>
      <c r="K33" s="8">
        <f t="shared" si="6"/>
        <v>0</v>
      </c>
      <c r="L33" s="8">
        <f t="shared" si="6"/>
        <v>0</v>
      </c>
      <c r="M33" s="8">
        <f t="shared" si="6"/>
        <v>0</v>
      </c>
      <c r="N33" s="8">
        <f t="shared" si="6"/>
        <v>0</v>
      </c>
    </row>
    <row r="34" spans="1:14" ht="14.25">
      <c r="A34" s="2"/>
      <c r="B34" s="6" t="s">
        <v>31</v>
      </c>
      <c r="C34" s="6"/>
      <c r="D34" s="3"/>
      <c r="E34" s="8">
        <f t="shared" si="5"/>
        <v>0</v>
      </c>
      <c r="F34" s="8">
        <f t="shared" si="5"/>
        <v>0</v>
      </c>
      <c r="G34" s="8">
        <f t="shared" si="5"/>
        <v>0</v>
      </c>
      <c r="H34" s="8">
        <f t="shared" si="5"/>
        <v>0</v>
      </c>
      <c r="I34" s="8">
        <f t="shared" si="5"/>
        <v>0</v>
      </c>
      <c r="J34" s="8">
        <f t="shared" si="6"/>
        <v>0</v>
      </c>
      <c r="K34" s="8">
        <f t="shared" si="6"/>
        <v>0</v>
      </c>
      <c r="L34" s="8">
        <f t="shared" si="6"/>
        <v>0</v>
      </c>
      <c r="M34" s="8">
        <f t="shared" si="6"/>
        <v>0</v>
      </c>
      <c r="N34" s="8">
        <f t="shared" si="6"/>
        <v>0</v>
      </c>
    </row>
    <row r="35" spans="1:14" ht="14.25">
      <c r="A35" s="2"/>
      <c r="B35" s="6" t="s">
        <v>32</v>
      </c>
      <c r="C35" s="6"/>
      <c r="D35" s="3"/>
      <c r="E35" s="8">
        <f aca="true" t="shared" si="7" ref="E35:N35">+E114*E$7</f>
        <v>0</v>
      </c>
      <c r="F35" s="8">
        <f t="shared" si="7"/>
        <v>0</v>
      </c>
      <c r="G35" s="8">
        <f t="shared" si="7"/>
        <v>0</v>
      </c>
      <c r="H35" s="8">
        <f t="shared" si="7"/>
        <v>0</v>
      </c>
      <c r="I35" s="8">
        <f t="shared" si="7"/>
        <v>0</v>
      </c>
      <c r="J35" s="8">
        <f t="shared" si="7"/>
        <v>0</v>
      </c>
      <c r="K35" s="8">
        <f t="shared" si="7"/>
        <v>0</v>
      </c>
      <c r="L35" s="8">
        <f t="shared" si="7"/>
        <v>0</v>
      </c>
      <c r="M35" s="8">
        <f t="shared" si="7"/>
        <v>0</v>
      </c>
      <c r="N35" s="8">
        <f t="shared" si="7"/>
        <v>0</v>
      </c>
    </row>
    <row r="36" spans="1:14" ht="14.25">
      <c r="A36" s="2"/>
      <c r="B36" s="6" t="s">
        <v>33</v>
      </c>
      <c r="C36" s="6"/>
      <c r="D36" s="3"/>
      <c r="E36" s="8"/>
      <c r="F36" s="8"/>
      <c r="G36" s="8"/>
      <c r="H36" s="8"/>
      <c r="I36" s="8"/>
      <c r="J36" s="8">
        <f>3000000/7</f>
        <v>428571.4285714286</v>
      </c>
      <c r="K36" s="8">
        <f>3000000/7</f>
        <v>428571.4285714286</v>
      </c>
      <c r="L36" s="8">
        <f>3000000/7</f>
        <v>428571.4285714286</v>
      </c>
      <c r="M36" s="8">
        <f>3000000/7</f>
        <v>428571.4285714286</v>
      </c>
      <c r="N36" s="8">
        <f>3000000/7</f>
        <v>428571.4285714286</v>
      </c>
    </row>
    <row r="37" spans="1:14" ht="14.25">
      <c r="A37" s="2"/>
      <c r="B37" s="6" t="s">
        <v>34</v>
      </c>
      <c r="C37" s="6"/>
      <c r="D37" s="3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4.25">
      <c r="A38" s="2"/>
      <c r="B38" s="6" t="s">
        <v>35</v>
      </c>
      <c r="C38" s="6"/>
      <c r="D38" s="3"/>
      <c r="E38" s="11"/>
      <c r="F38" s="11"/>
      <c r="G38" s="11"/>
      <c r="H38" s="11"/>
      <c r="I38" s="11"/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ht="14.25">
      <c r="A39" s="2"/>
      <c r="B39" s="6" t="s">
        <v>36</v>
      </c>
      <c r="C39" s="6"/>
      <c r="D39" s="3"/>
      <c r="E39" s="14"/>
      <c r="F39" s="14"/>
      <c r="G39" s="14"/>
      <c r="H39" s="14"/>
      <c r="I39" s="14"/>
      <c r="J39" s="14">
        <v>0</v>
      </c>
      <c r="K39" s="14">
        <v>0</v>
      </c>
      <c r="L39" s="14">
        <v>0</v>
      </c>
      <c r="M39" s="14">
        <v>0</v>
      </c>
      <c r="N39" s="14">
        <v>0</v>
      </c>
    </row>
    <row r="40" spans="1:14" ht="14.25">
      <c r="A40" s="2"/>
      <c r="B40" s="6"/>
      <c r="C40" s="6"/>
      <c r="D40" s="3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4.25">
      <c r="A41" s="12"/>
      <c r="B41" s="3"/>
      <c r="C41" s="6"/>
      <c r="D41" s="3" t="s">
        <v>37</v>
      </c>
      <c r="E41" s="15"/>
      <c r="F41" s="15"/>
      <c r="G41" s="15"/>
      <c r="H41" s="15"/>
      <c r="I41" s="15"/>
      <c r="J41" s="15">
        <f>SUM(J26:J40)</f>
        <v>428571.4285714286</v>
      </c>
      <c r="K41" s="15">
        <f>SUM(K26:K40)</f>
        <v>428571.4285714286</v>
      </c>
      <c r="L41" s="15">
        <f>SUM(L26:L40)</f>
        <v>428571.4285714286</v>
      </c>
      <c r="M41" s="15">
        <f>SUM(M26:M40)</f>
        <v>428571.4285714286</v>
      </c>
      <c r="N41" s="15">
        <f>SUM(N26:N40)</f>
        <v>428571.4285714286</v>
      </c>
    </row>
    <row r="42" spans="1:14" ht="14.25">
      <c r="A42" s="2"/>
      <c r="B42" s="3"/>
      <c r="C42" s="3"/>
      <c r="D42" s="3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>
      <c r="A43" s="5"/>
      <c r="B43" s="9" t="s">
        <v>38</v>
      </c>
      <c r="C43" s="3"/>
      <c r="D43" s="3"/>
      <c r="E43" s="15"/>
      <c r="F43" s="15"/>
      <c r="G43" s="15"/>
      <c r="H43" s="15"/>
      <c r="I43" s="15"/>
      <c r="J43" s="15">
        <f>J23-J41</f>
        <v>-428571.4285714286</v>
      </c>
      <c r="K43" s="15">
        <f>K23-K41</f>
        <v>-428571.4285714286</v>
      </c>
      <c r="L43" s="15">
        <f>L23-L41</f>
        <v>-428571.4285714286</v>
      </c>
      <c r="M43" s="15">
        <f>M23-M41</f>
        <v>-428571.4285714286</v>
      </c>
      <c r="N43" s="15">
        <f>N23-N41</f>
        <v>-428571.4285714286</v>
      </c>
    </row>
    <row r="44" spans="1:14" ht="14.25" hidden="1">
      <c r="A44" s="2"/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4.25" hidden="1">
      <c r="A45" s="5"/>
      <c r="B45" s="9" t="s">
        <v>39</v>
      </c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4.25" hidden="1">
      <c r="A46" s="2"/>
      <c r="B46" s="6" t="s">
        <v>40</v>
      </c>
      <c r="C46" s="6"/>
      <c r="D46" s="3"/>
      <c r="E46" s="11"/>
      <c r="F46" s="11"/>
      <c r="G46" s="11"/>
      <c r="H46" s="11"/>
      <c r="I46" s="11"/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ht="14.25" hidden="1">
      <c r="A47" s="2"/>
      <c r="B47" s="6" t="s">
        <v>41</v>
      </c>
      <c r="C47" s="6"/>
      <c r="D47" s="3"/>
      <c r="E47" s="11"/>
      <c r="F47" s="11"/>
      <c r="G47" s="11"/>
      <c r="H47" s="11"/>
      <c r="I47" s="11"/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ht="14.25" hidden="1">
      <c r="A48" s="2"/>
      <c r="B48" s="6" t="s">
        <v>42</v>
      </c>
      <c r="C48" s="6"/>
      <c r="D48" s="3"/>
      <c r="E48" s="11"/>
      <c r="F48" s="11"/>
      <c r="G48" s="11"/>
      <c r="H48" s="11"/>
      <c r="I48" s="11"/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1:14" ht="14.25" hidden="1">
      <c r="A49" s="2"/>
      <c r="B49" s="6" t="s">
        <v>43</v>
      </c>
      <c r="C49" s="6"/>
      <c r="D49" s="3"/>
      <c r="E49" s="11"/>
      <c r="F49" s="11"/>
      <c r="G49" s="11"/>
      <c r="H49" s="11"/>
      <c r="I49" s="11"/>
      <c r="J49" s="11">
        <v>0</v>
      </c>
      <c r="K49" s="11">
        <v>0</v>
      </c>
      <c r="L49" s="11">
        <v>0</v>
      </c>
      <c r="M49" s="11">
        <v>0</v>
      </c>
      <c r="N49" s="11">
        <v>0</v>
      </c>
    </row>
    <row r="50" spans="1:14" ht="14.25" hidden="1">
      <c r="A50" s="2"/>
      <c r="B50" s="6" t="s">
        <v>44</v>
      </c>
      <c r="C50" s="6"/>
      <c r="D50" s="3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4.25" hidden="1">
      <c r="A51" s="2"/>
      <c r="B51" s="6"/>
      <c r="C51" s="6"/>
      <c r="D51" s="3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4.25" hidden="1">
      <c r="A52" s="9"/>
      <c r="B52" s="3"/>
      <c r="C52" s="3"/>
      <c r="D52" s="3" t="s">
        <v>45</v>
      </c>
      <c r="E52" s="15"/>
      <c r="F52" s="15"/>
      <c r="G52" s="15"/>
      <c r="H52" s="15"/>
      <c r="I52" s="15"/>
      <c r="J52" s="15">
        <f>SUM(J46:J50)</f>
        <v>0</v>
      </c>
      <c r="K52" s="15">
        <f>SUM(K46:K50)</f>
        <v>0</v>
      </c>
      <c r="L52" s="15">
        <f>SUM(L46:L50)</f>
        <v>0</v>
      </c>
      <c r="M52" s="15">
        <f>SUM(M46:M50)</f>
        <v>0</v>
      </c>
      <c r="N52" s="15">
        <f>SUM(N46:N50)</f>
        <v>0</v>
      </c>
    </row>
    <row r="53" spans="1:14" ht="14.25" hidden="1">
      <c r="A53" s="2"/>
      <c r="B53" s="3"/>
      <c r="C53" s="3"/>
      <c r="D53" s="3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4.25" hidden="1">
      <c r="A54" s="5"/>
      <c r="B54" s="9" t="s">
        <v>46</v>
      </c>
      <c r="C54" s="3"/>
      <c r="D54" s="3"/>
      <c r="E54" s="17"/>
      <c r="F54" s="17"/>
      <c r="G54" s="17"/>
      <c r="H54" s="17"/>
      <c r="I54" s="17"/>
      <c r="J54" s="17">
        <f>J43+J52</f>
        <v>-428571.4285714286</v>
      </c>
      <c r="K54" s="17">
        <f>K43+K52</f>
        <v>-428571.4285714286</v>
      </c>
      <c r="L54" s="17">
        <f>L43+L52</f>
        <v>-428571.4285714286</v>
      </c>
      <c r="M54" s="17">
        <f>M43+M52</f>
        <v>-428571.4285714286</v>
      </c>
      <c r="N54" s="17">
        <f>N43+N52</f>
        <v>-428571.4285714286</v>
      </c>
    </row>
    <row r="55" spans="1:14" ht="14.25" hidden="1">
      <c r="A55" s="9"/>
      <c r="B55" s="3"/>
      <c r="C55" s="3"/>
      <c r="D55" s="3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4.25" hidden="1">
      <c r="A56" s="5"/>
      <c r="B56" s="2" t="s">
        <v>47</v>
      </c>
      <c r="C56" s="6"/>
      <c r="D56" s="3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4.25" hidden="1">
      <c r="A57" s="9"/>
      <c r="B57" s="3"/>
      <c r="C57" s="3"/>
      <c r="D57" s="3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4.25" hidden="1">
      <c r="A58" s="5"/>
      <c r="B58" s="9" t="s">
        <v>48</v>
      </c>
      <c r="C58" s="3"/>
      <c r="D58" s="3"/>
      <c r="E58" s="17"/>
      <c r="F58" s="17"/>
      <c r="G58" s="17"/>
      <c r="H58" s="17"/>
      <c r="I58" s="17"/>
      <c r="J58" s="17">
        <f>SUM(J54:J57)</f>
        <v>-428571.4285714286</v>
      </c>
      <c r="K58" s="17">
        <f>SUM(K54:K57)</f>
        <v>-428571.4285714286</v>
      </c>
      <c r="L58" s="17">
        <f>SUM(L54:L57)</f>
        <v>-428571.4285714286</v>
      </c>
      <c r="M58" s="17">
        <f>SUM(M54:M57)</f>
        <v>-428571.4285714286</v>
      </c>
      <c r="N58" s="17">
        <f>SUM(N54:N57)</f>
        <v>-428571.4285714286</v>
      </c>
    </row>
    <row r="59" spans="1:14" ht="14.25" hidden="1">
      <c r="A59" s="9"/>
      <c r="B59" s="3"/>
      <c r="C59" s="3"/>
      <c r="D59" s="3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4.25" hidden="1">
      <c r="A60" s="5"/>
      <c r="B60" s="2" t="s">
        <v>49</v>
      </c>
      <c r="C60" s="6"/>
      <c r="D60" s="3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4.25">
      <c r="A61" s="9"/>
      <c r="B61" s="3"/>
      <c r="C61" s="3"/>
      <c r="D61" s="3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5" thickBot="1">
      <c r="A62" s="5"/>
      <c r="B62" s="9" t="s">
        <v>50</v>
      </c>
      <c r="C62" s="3"/>
      <c r="D62" s="3"/>
      <c r="E62" s="19">
        <f aca="true" t="shared" si="8" ref="E62:N62">SUM(E58:E61)</f>
        <v>0</v>
      </c>
      <c r="F62" s="19">
        <f t="shared" si="8"/>
        <v>0</v>
      </c>
      <c r="G62" s="19">
        <f t="shared" si="8"/>
        <v>0</v>
      </c>
      <c r="H62" s="19">
        <f t="shared" si="8"/>
        <v>0</v>
      </c>
      <c r="I62" s="19">
        <f t="shared" si="8"/>
        <v>0</v>
      </c>
      <c r="J62" s="19">
        <f t="shared" si="8"/>
        <v>-428571.4285714286</v>
      </c>
      <c r="K62" s="19">
        <f t="shared" si="8"/>
        <v>-428571.4285714286</v>
      </c>
      <c r="L62" s="19">
        <f t="shared" si="8"/>
        <v>-428571.4285714286</v>
      </c>
      <c r="M62" s="19">
        <f t="shared" si="8"/>
        <v>-428571.4285714286</v>
      </c>
      <c r="N62" s="19">
        <f t="shared" si="8"/>
        <v>-428571.4285714286</v>
      </c>
    </row>
    <row r="63" spans="1:14" ht="15" thickTop="1">
      <c r="A63" s="2"/>
      <c r="B63" s="3"/>
      <c r="C63" s="3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4.25">
      <c r="A64" s="2"/>
      <c r="B64" s="2"/>
      <c r="C64" s="2"/>
      <c r="D64" s="2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4.25">
      <c r="A65" s="1" t="s">
        <v>51</v>
      </c>
      <c r="B65" s="20" t="s">
        <v>52</v>
      </c>
      <c r="C65" s="2"/>
      <c r="D65" s="2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4.25">
      <c r="A66" s="5"/>
      <c r="B66" s="21"/>
      <c r="C66" s="22"/>
      <c r="D66" s="22"/>
      <c r="E66" s="23" t="s">
        <v>53</v>
      </c>
      <c r="F66" s="23" t="s">
        <v>53</v>
      </c>
      <c r="G66" s="23" t="s">
        <v>53</v>
      </c>
      <c r="H66" s="23" t="s">
        <v>53</v>
      </c>
      <c r="I66" s="24" t="s">
        <v>53</v>
      </c>
      <c r="J66" s="24" t="s">
        <v>53</v>
      </c>
      <c r="K66" s="24" t="s">
        <v>53</v>
      </c>
      <c r="L66" s="24" t="s">
        <v>53</v>
      </c>
      <c r="M66" s="24" t="s">
        <v>53</v>
      </c>
      <c r="N66" s="24" t="s">
        <v>53</v>
      </c>
    </row>
    <row r="67" spans="1:14" ht="14.25">
      <c r="A67" s="5"/>
      <c r="B67" s="25" t="s">
        <v>54</v>
      </c>
      <c r="C67" s="26"/>
      <c r="D67" s="26"/>
      <c r="E67" s="27">
        <v>42369</v>
      </c>
      <c r="F67" s="27">
        <v>42735</v>
      </c>
      <c r="G67" s="27">
        <v>43100</v>
      </c>
      <c r="H67" s="27">
        <v>43465</v>
      </c>
      <c r="I67" s="28">
        <v>43830</v>
      </c>
      <c r="J67" s="28">
        <v>42005</v>
      </c>
      <c r="K67" s="28">
        <v>42006</v>
      </c>
      <c r="L67" s="28">
        <v>42007</v>
      </c>
      <c r="M67" s="28">
        <v>42008</v>
      </c>
      <c r="N67" s="28">
        <v>42009</v>
      </c>
    </row>
    <row r="68" spans="1:14" ht="14.25">
      <c r="A68" s="5"/>
      <c r="B68" s="29"/>
      <c r="C68" s="29"/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4.25">
      <c r="A69" s="5"/>
      <c r="B69" s="31" t="s">
        <v>55</v>
      </c>
      <c r="C69" s="29"/>
      <c r="D69" s="29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4.25">
      <c r="A70" s="2"/>
      <c r="B70" s="6" t="s">
        <v>56</v>
      </c>
      <c r="C70" s="6"/>
      <c r="D70" s="3"/>
      <c r="E70" s="32"/>
      <c r="F70" s="32"/>
      <c r="G70" s="32"/>
      <c r="H70" s="32"/>
      <c r="I70" s="32"/>
      <c r="J70" s="32">
        <f>+J119</f>
        <v>0</v>
      </c>
      <c r="K70" s="32">
        <f>+K119</f>
        <v>0</v>
      </c>
      <c r="L70" s="32">
        <f>+L119</f>
        <v>0</v>
      </c>
      <c r="M70" s="32">
        <f>+M119</f>
        <v>0</v>
      </c>
      <c r="N70" s="32">
        <f>+N119</f>
        <v>0</v>
      </c>
    </row>
    <row r="71" spans="1:14" ht="14.25">
      <c r="A71" s="2"/>
      <c r="B71" s="6" t="s">
        <v>57</v>
      </c>
      <c r="C71" s="6"/>
      <c r="D71" s="3"/>
      <c r="E71" s="33"/>
      <c r="F71" s="33"/>
      <c r="G71" s="33"/>
      <c r="H71" s="33"/>
      <c r="I71" s="34"/>
      <c r="J71" s="34">
        <f>ROUND(J70*J72,1)</f>
        <v>0</v>
      </c>
      <c r="K71" s="34">
        <f>ROUND(K70*K72,1)</f>
        <v>0</v>
      </c>
      <c r="L71" s="34">
        <f>ROUND(L70*L72,1)</f>
        <v>0</v>
      </c>
      <c r="M71" s="34">
        <f>ROUND(M70*M72,1)</f>
        <v>0</v>
      </c>
      <c r="N71" s="34">
        <f>ROUND(N70*N72,1)</f>
        <v>0</v>
      </c>
    </row>
    <row r="72" spans="1:14" ht="14.25">
      <c r="A72" s="35"/>
      <c r="B72" s="36"/>
      <c r="C72" s="36" t="s">
        <v>58</v>
      </c>
      <c r="D72" s="37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ht="14.25">
      <c r="A73" s="29"/>
      <c r="B73" s="29"/>
      <c r="C73" s="29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4.25">
      <c r="A74" s="5"/>
      <c r="B74" s="9" t="s">
        <v>59</v>
      </c>
      <c r="C74" s="3"/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4.25">
      <c r="A75" s="9"/>
      <c r="B75" s="3" t="s">
        <v>60</v>
      </c>
      <c r="C75" s="3"/>
      <c r="D75" s="3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4.25">
      <c r="A76" s="9"/>
      <c r="B76" s="3" t="s">
        <v>61</v>
      </c>
      <c r="C76" s="3"/>
      <c r="D76" s="3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4.25">
      <c r="A77" s="9"/>
      <c r="B77" s="3" t="s">
        <v>62</v>
      </c>
      <c r="C77" s="3"/>
      <c r="D77" s="3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4.25">
      <c r="A78" s="2"/>
      <c r="B78" s="6" t="s">
        <v>63</v>
      </c>
      <c r="C78" s="6"/>
      <c r="D78" s="3"/>
      <c r="E78" s="8"/>
      <c r="F78" s="8"/>
      <c r="G78" s="8"/>
      <c r="H78" s="8"/>
      <c r="I78" s="8"/>
      <c r="J78" s="8">
        <f>+J80*4</f>
        <v>0</v>
      </c>
      <c r="K78" s="8">
        <f>+K80*4</f>
        <v>0</v>
      </c>
      <c r="L78" s="8">
        <f>+L80*4</f>
        <v>0</v>
      </c>
      <c r="M78" s="8">
        <f>+M80*4</f>
        <v>0</v>
      </c>
      <c r="N78" s="8">
        <f>+N80*4</f>
        <v>0</v>
      </c>
    </row>
    <row r="79" spans="1:14" ht="14.25">
      <c r="A79" s="2"/>
      <c r="B79" s="36" t="s">
        <v>64</v>
      </c>
      <c r="C79" s="36"/>
      <c r="D79" s="37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4.25">
      <c r="A80" s="2"/>
      <c r="B80" s="6" t="s">
        <v>65</v>
      </c>
      <c r="C80" s="6"/>
      <c r="D80" s="3"/>
      <c r="E80" s="8"/>
      <c r="F80" s="8"/>
      <c r="G80" s="8"/>
      <c r="H80" s="8"/>
      <c r="I80" s="8"/>
      <c r="J80" s="8">
        <f aca="true" t="shared" si="9" ref="J80:N81">+I80*1.05</f>
        <v>0</v>
      </c>
      <c r="K80" s="8">
        <f t="shared" si="9"/>
        <v>0</v>
      </c>
      <c r="L80" s="8">
        <f t="shared" si="9"/>
        <v>0</v>
      </c>
      <c r="M80" s="8">
        <f t="shared" si="9"/>
        <v>0</v>
      </c>
      <c r="N80" s="8">
        <f t="shared" si="9"/>
        <v>0</v>
      </c>
    </row>
    <row r="81" spans="1:16" ht="14.25">
      <c r="A81" s="2"/>
      <c r="B81" s="6" t="s">
        <v>66</v>
      </c>
      <c r="C81" s="6"/>
      <c r="D81" s="3"/>
      <c r="E81" s="8"/>
      <c r="F81" s="8"/>
      <c r="G81" s="8"/>
      <c r="H81" s="8"/>
      <c r="I81" s="8"/>
      <c r="J81" s="8">
        <f t="shared" si="9"/>
        <v>0</v>
      </c>
      <c r="K81" s="8">
        <f t="shared" si="9"/>
        <v>0</v>
      </c>
      <c r="L81" s="8">
        <f t="shared" si="9"/>
        <v>0</v>
      </c>
      <c r="M81" s="8">
        <f t="shared" si="9"/>
        <v>0</v>
      </c>
      <c r="N81" s="8">
        <f t="shared" si="9"/>
        <v>0</v>
      </c>
      <c r="P81" s="73">
        <f>+E82*0.7</f>
        <v>0</v>
      </c>
    </row>
    <row r="82" spans="1:14" ht="14.25">
      <c r="A82" s="2"/>
      <c r="B82" s="6" t="s">
        <v>67</v>
      </c>
      <c r="C82" s="6"/>
      <c r="D82" s="3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4.25">
      <c r="A83" s="2"/>
      <c r="B83" s="36" t="s">
        <v>68</v>
      </c>
      <c r="C83" s="36"/>
      <c r="D83" s="37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4.25">
      <c r="A84" s="2"/>
      <c r="B84" s="6" t="s">
        <v>69</v>
      </c>
      <c r="C84" s="6"/>
      <c r="D84" s="3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4.25">
      <c r="A85" s="2"/>
      <c r="B85" s="6" t="s">
        <v>70</v>
      </c>
      <c r="C85" s="6"/>
      <c r="D85" s="3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4.25">
      <c r="A86" s="2"/>
      <c r="B86" s="6" t="s">
        <v>71</v>
      </c>
      <c r="C86" s="6"/>
      <c r="D86" s="3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4.25">
      <c r="A87" s="2"/>
      <c r="B87" s="6" t="s">
        <v>72</v>
      </c>
      <c r="C87" s="6"/>
      <c r="D87" s="3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4.25">
      <c r="A88" s="2"/>
      <c r="B88" s="6" t="s">
        <v>73</v>
      </c>
      <c r="C88" s="6"/>
      <c r="D88" s="3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4.25">
      <c r="A89" s="2"/>
      <c r="B89" s="6" t="s">
        <v>74</v>
      </c>
      <c r="C89" s="6"/>
      <c r="D89" s="3"/>
      <c r="E89" s="8"/>
      <c r="F89" s="8"/>
      <c r="G89" s="8"/>
      <c r="H89" s="8"/>
      <c r="I89" s="8"/>
      <c r="J89" s="8">
        <f>+J78*0.6</f>
        <v>0</v>
      </c>
      <c r="K89" s="8">
        <f>+K78*0.6</f>
        <v>0</v>
      </c>
      <c r="L89" s="8">
        <f>+L78*0.6</f>
        <v>0</v>
      </c>
      <c r="M89" s="8">
        <f>+M78*0.6</f>
        <v>0</v>
      </c>
      <c r="N89" s="8">
        <f>+N78*0.6</f>
        <v>0</v>
      </c>
    </row>
    <row r="90" spans="1:14" ht="14.25">
      <c r="A90" s="2"/>
      <c r="B90" s="6" t="s">
        <v>75</v>
      </c>
      <c r="C90" s="6"/>
      <c r="D90" s="3"/>
      <c r="E90" s="8"/>
      <c r="F90" s="8"/>
      <c r="G90" s="8"/>
      <c r="H90" s="8"/>
      <c r="I90" s="8"/>
      <c r="J90" s="8">
        <f>+J80*0.55</f>
        <v>0</v>
      </c>
      <c r="K90" s="8">
        <f>+K80*0.55</f>
        <v>0</v>
      </c>
      <c r="L90" s="8">
        <f>+L80*0.55</f>
        <v>0</v>
      </c>
      <c r="M90" s="8">
        <f>+M80*0.55</f>
        <v>0</v>
      </c>
      <c r="N90" s="8">
        <f>+N80*0.55</f>
        <v>0</v>
      </c>
    </row>
    <row r="91" spans="1:14" ht="14.25">
      <c r="A91" s="2"/>
      <c r="B91" s="6" t="s">
        <v>76</v>
      </c>
      <c r="C91" s="6"/>
      <c r="D91" s="3"/>
      <c r="E91" s="8"/>
      <c r="F91" s="8"/>
      <c r="G91" s="8"/>
      <c r="H91" s="8"/>
      <c r="I91" s="8"/>
      <c r="J91" s="8">
        <f>+J92*4</f>
        <v>0</v>
      </c>
      <c r="K91" s="8">
        <f>+K92*4</f>
        <v>0</v>
      </c>
      <c r="L91" s="8">
        <f>+L92*4</f>
        <v>0</v>
      </c>
      <c r="M91" s="8">
        <f>+M92*4</f>
        <v>0</v>
      </c>
      <c r="N91" s="8">
        <f>+N92*4</f>
        <v>0</v>
      </c>
    </row>
    <row r="92" spans="1:14" ht="14.25">
      <c r="A92" s="2"/>
      <c r="B92" s="6" t="s">
        <v>77</v>
      </c>
      <c r="C92" s="6"/>
      <c r="D92" s="3"/>
      <c r="E92" s="8"/>
      <c r="F92" s="8"/>
      <c r="G92" s="8"/>
      <c r="H92" s="8"/>
      <c r="I92" s="8"/>
      <c r="J92" s="8">
        <f>+J80*0.01</f>
        <v>0</v>
      </c>
      <c r="K92" s="8">
        <f>+K80*0.01</f>
        <v>0</v>
      </c>
      <c r="L92" s="8">
        <f>+L80*0.01</f>
        <v>0</v>
      </c>
      <c r="M92" s="8">
        <f>+M80*0.01</f>
        <v>0</v>
      </c>
      <c r="N92" s="8">
        <f>+N80*0.01</f>
        <v>0</v>
      </c>
    </row>
    <row r="93" spans="1:14" ht="14.25">
      <c r="A93" s="2"/>
      <c r="B93" s="6" t="s">
        <v>78</v>
      </c>
      <c r="C93" s="6"/>
      <c r="D93" s="3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4.25">
      <c r="A94" s="2"/>
      <c r="B94" s="6" t="s">
        <v>79</v>
      </c>
      <c r="C94" s="6"/>
      <c r="D94" s="3"/>
      <c r="E94" s="8"/>
      <c r="F94" s="8"/>
      <c r="G94" s="8"/>
      <c r="H94" s="8"/>
      <c r="I94" s="8"/>
      <c r="J94" s="8"/>
      <c r="K94" s="8"/>
      <c r="L94" s="8"/>
      <c r="M94" s="8"/>
      <c r="N94" s="8"/>
    </row>
    <row r="96" ht="14.25">
      <c r="A96" s="74" t="s">
        <v>131</v>
      </c>
    </row>
    <row r="97" ht="14.25">
      <c r="B97" s="6" t="s">
        <v>80</v>
      </c>
    </row>
    <row r="98" ht="14.25">
      <c r="B98" s="6" t="s">
        <v>81</v>
      </c>
    </row>
    <row r="99" ht="14.25">
      <c r="B99" s="6" t="s">
        <v>82</v>
      </c>
    </row>
    <row r="101" ht="14.25">
      <c r="B101" s="6" t="s">
        <v>83</v>
      </c>
    </row>
    <row r="102" ht="14.25">
      <c r="B102" s="6" t="s">
        <v>84</v>
      </c>
    </row>
    <row r="104" ht="14.25">
      <c r="B104" s="6" t="s">
        <v>85</v>
      </c>
    </row>
    <row r="105" spans="2:14" ht="14.25">
      <c r="B105" s="6" t="s">
        <v>23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</row>
    <row r="106" spans="2:14" ht="14.25">
      <c r="B106" s="6" t="s">
        <v>24</v>
      </c>
      <c r="D106" s="71"/>
      <c r="E106" s="70"/>
      <c r="F106" s="70"/>
      <c r="G106" s="70"/>
      <c r="H106" s="70"/>
      <c r="I106" s="70"/>
      <c r="J106" s="70"/>
      <c r="K106" s="70"/>
      <c r="L106" s="70"/>
      <c r="M106" s="70"/>
      <c r="N106" s="70"/>
    </row>
    <row r="107" ht="14.25">
      <c r="B107" s="6" t="s">
        <v>25</v>
      </c>
    </row>
    <row r="108" ht="14.25">
      <c r="B108" s="6" t="s">
        <v>26</v>
      </c>
    </row>
    <row r="109" ht="14.25">
      <c r="B109" s="6" t="s">
        <v>27</v>
      </c>
    </row>
    <row r="110" ht="14.25">
      <c r="B110" s="6" t="s">
        <v>28</v>
      </c>
    </row>
    <row r="111" spans="2:14" ht="14.25">
      <c r="B111" s="6" t="s">
        <v>29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2:14" ht="14.25">
      <c r="B112" s="6" t="s">
        <v>30</v>
      </c>
      <c r="E112" s="70"/>
      <c r="F112" s="70"/>
      <c r="G112" s="70"/>
      <c r="H112" s="70"/>
      <c r="I112" s="70"/>
      <c r="J112" s="70"/>
      <c r="K112" s="70"/>
      <c r="L112" s="70"/>
      <c r="M112" s="70"/>
      <c r="N112" s="70"/>
    </row>
    <row r="113" ht="14.25">
      <c r="B113" s="6" t="s">
        <v>31</v>
      </c>
    </row>
    <row r="114" ht="14.25">
      <c r="B114" s="6" t="s">
        <v>32</v>
      </c>
    </row>
    <row r="115" ht="14.25">
      <c r="B115" s="6" t="s">
        <v>33</v>
      </c>
    </row>
    <row r="116" ht="14.25">
      <c r="B116" s="6" t="s">
        <v>34</v>
      </c>
    </row>
    <row r="118" spans="2:14" ht="14.25">
      <c r="B118" s="6" t="s">
        <v>128</v>
      </c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 ht="14.25">
      <c r="B119" s="6" t="s">
        <v>129</v>
      </c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1" ht="14.25">
      <c r="B121" s="6" t="s">
        <v>130</v>
      </c>
    </row>
    <row r="122" ht="14.25">
      <c r="D122" t="s">
        <v>81</v>
      </c>
    </row>
    <row r="123" ht="14.25">
      <c r="D123" t="s">
        <v>82</v>
      </c>
    </row>
  </sheetData>
  <sheetProtection/>
  <printOptions/>
  <pageMargins left="0.2" right="0.2" top="0.35" bottom="0.33" header="0.3" footer="0.3"/>
  <pageSetup fitToHeight="2" fitToWidth="1" horizontalDpi="600" verticalDpi="600" orientation="portrait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49" sqref="A49"/>
    </sheetView>
  </sheetViews>
  <sheetFormatPr defaultColWidth="8.7109375" defaultRowHeight="15"/>
  <cols>
    <col min="1" max="1" width="1.7109375" style="39" customWidth="1"/>
    <col min="2" max="2" width="4.00390625" style="39" customWidth="1"/>
    <col min="3" max="3" width="28.28125" style="39" customWidth="1"/>
    <col min="4" max="4" width="7.421875" style="39" bestFit="1" customWidth="1"/>
    <col min="5" max="5" width="6.28125" style="39" bestFit="1" customWidth="1"/>
    <col min="6" max="6" width="8.7109375" style="39" bestFit="1" customWidth="1"/>
    <col min="7" max="7" width="11.00390625" style="39" bestFit="1" customWidth="1"/>
    <col min="8" max="8" width="13.421875" style="39" customWidth="1"/>
    <col min="9" max="9" width="7.28125" style="39" bestFit="1" customWidth="1"/>
    <col min="10" max="10" width="12.421875" style="39" bestFit="1" customWidth="1"/>
    <col min="11" max="11" width="10.00390625" style="39" bestFit="1" customWidth="1"/>
    <col min="12" max="12" width="10.421875" style="39" bestFit="1" customWidth="1"/>
    <col min="13" max="13" width="11.140625" style="39" bestFit="1" customWidth="1"/>
    <col min="14" max="15" width="10.00390625" style="39" bestFit="1" customWidth="1"/>
    <col min="16" max="16" width="8.7109375" style="0" customWidth="1"/>
    <col min="17" max="17" width="6.140625" style="0" customWidth="1"/>
  </cols>
  <sheetData>
    <row r="1" spans="2:12" ht="23.25" customHeight="1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8" ht="10.5" customHeight="1">
      <c r="B2" s="42" t="s">
        <v>132</v>
      </c>
      <c r="C2" s="43"/>
      <c r="D2" s="43"/>
      <c r="E2" s="43"/>
      <c r="F2" s="43"/>
      <c r="G2" s="43"/>
      <c r="H2" s="43"/>
    </row>
    <row r="3" spans="2:15" ht="42" customHeight="1">
      <c r="B3" s="44" t="s">
        <v>86</v>
      </c>
      <c r="C3" s="44"/>
      <c r="D3" s="45" t="s">
        <v>87</v>
      </c>
      <c r="E3" s="45" t="s">
        <v>88</v>
      </c>
      <c r="F3" s="45" t="s">
        <v>89</v>
      </c>
      <c r="G3" s="44" t="s">
        <v>90</v>
      </c>
      <c r="H3" s="44" t="s">
        <v>91</v>
      </c>
      <c r="I3" s="44" t="s">
        <v>92</v>
      </c>
      <c r="J3" s="45" t="s">
        <v>93</v>
      </c>
      <c r="K3" s="45" t="s">
        <v>94</v>
      </c>
      <c r="L3" s="44" t="s">
        <v>95</v>
      </c>
      <c r="M3" s="44" t="s">
        <v>96</v>
      </c>
      <c r="N3" s="45" t="s">
        <v>97</v>
      </c>
      <c r="O3" s="45" t="s">
        <v>97</v>
      </c>
    </row>
    <row r="4" spans="2:15" ht="12" customHeight="1">
      <c r="B4" s="46"/>
      <c r="C4" s="44"/>
      <c r="D4" s="45" t="s">
        <v>98</v>
      </c>
      <c r="E4" s="45"/>
      <c r="F4" s="45"/>
      <c r="G4" s="44" t="s">
        <v>99</v>
      </c>
      <c r="H4" s="44"/>
      <c r="I4" s="44"/>
      <c r="J4" s="45" t="s">
        <v>100</v>
      </c>
      <c r="K4" s="45"/>
      <c r="L4" s="44" t="s">
        <v>101</v>
      </c>
      <c r="M4" s="44"/>
      <c r="N4" s="45"/>
      <c r="O4" s="45" t="s">
        <v>102</v>
      </c>
    </row>
    <row r="5" spans="2:14" ht="12" customHeight="1">
      <c r="B5" s="46"/>
      <c r="C5" s="44"/>
      <c r="F5" s="45"/>
      <c r="H5" s="44"/>
      <c r="I5" s="44"/>
      <c r="K5" s="45"/>
      <c r="M5" s="44"/>
      <c r="N5" s="45"/>
    </row>
    <row r="6" spans="1:12" ht="12" customHeight="1">
      <c r="A6" s="43" t="s">
        <v>133</v>
      </c>
      <c r="B6" s="47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2:12" ht="13.5" customHeight="1">
      <c r="B7" s="43" t="s">
        <v>103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3:15" ht="12" customHeight="1">
      <c r="C8" s="43" t="s">
        <v>104</v>
      </c>
      <c r="D8" s="48"/>
      <c r="E8" s="49"/>
      <c r="F8" s="49"/>
      <c r="G8" s="50"/>
      <c r="H8" s="50"/>
      <c r="I8" s="51"/>
      <c r="J8" s="50"/>
      <c r="K8" s="50"/>
      <c r="L8" s="50"/>
      <c r="M8" s="50"/>
      <c r="N8" s="52"/>
      <c r="O8" s="52"/>
    </row>
    <row r="9" spans="3:15" ht="12" customHeight="1">
      <c r="C9" s="43" t="s">
        <v>105</v>
      </c>
      <c r="D9" s="48"/>
      <c r="E9" s="49"/>
      <c r="F9" s="49"/>
      <c r="G9" s="50"/>
      <c r="H9" s="50"/>
      <c r="I9" s="51"/>
      <c r="J9" s="50"/>
      <c r="K9" s="50"/>
      <c r="L9" s="52"/>
      <c r="M9" s="52"/>
      <c r="N9" s="52"/>
      <c r="O9" s="52"/>
    </row>
    <row r="10" spans="3:15" ht="12" customHeight="1">
      <c r="C10" s="43" t="s">
        <v>106</v>
      </c>
      <c r="D10" s="48"/>
      <c r="E10" s="49"/>
      <c r="F10" s="49"/>
      <c r="G10" s="50"/>
      <c r="H10" s="50"/>
      <c r="I10" s="51"/>
      <c r="J10" s="50"/>
      <c r="K10" s="50"/>
      <c r="L10" s="50"/>
      <c r="M10" s="50"/>
      <c r="N10" s="52"/>
      <c r="O10" s="52"/>
    </row>
    <row r="11" spans="3:15" ht="12" customHeight="1">
      <c r="C11" s="43" t="s">
        <v>107</v>
      </c>
      <c r="D11" s="48"/>
      <c r="E11" s="49"/>
      <c r="F11" s="49"/>
      <c r="G11" s="50"/>
      <c r="H11" s="50"/>
      <c r="I11" s="51"/>
      <c r="J11" s="50"/>
      <c r="K11" s="50"/>
      <c r="L11" s="52"/>
      <c r="M11" s="52"/>
      <c r="N11" s="52"/>
      <c r="O11" s="52"/>
    </row>
    <row r="12" spans="3:15" ht="12" customHeight="1">
      <c r="C12" s="44" t="s">
        <v>108</v>
      </c>
      <c r="D12" s="48"/>
      <c r="E12" s="49"/>
      <c r="F12" s="49"/>
      <c r="G12" s="50"/>
      <c r="H12" s="50"/>
      <c r="I12" s="51"/>
      <c r="J12" s="50"/>
      <c r="K12" s="50"/>
      <c r="L12" s="53"/>
      <c r="M12" s="53"/>
      <c r="N12" s="52"/>
      <c r="O12" s="52"/>
    </row>
    <row r="13" spans="3:15" ht="12" customHeight="1">
      <c r="C13" s="43" t="s">
        <v>109</v>
      </c>
      <c r="D13" s="48"/>
      <c r="E13" s="49"/>
      <c r="F13" s="49"/>
      <c r="G13" s="50"/>
      <c r="H13" s="50"/>
      <c r="I13" s="51"/>
      <c r="J13" s="50"/>
      <c r="K13" s="50"/>
      <c r="L13" s="50"/>
      <c r="M13" s="50"/>
      <c r="N13" s="50"/>
      <c r="O13" s="50"/>
    </row>
    <row r="14" spans="3:15" ht="12" customHeight="1">
      <c r="C14" s="43" t="s">
        <v>110</v>
      </c>
      <c r="D14" s="48"/>
      <c r="E14" s="49"/>
      <c r="F14" s="49"/>
      <c r="G14" s="50"/>
      <c r="H14" s="50"/>
      <c r="I14" s="51"/>
      <c r="J14" s="50"/>
      <c r="K14" s="50"/>
      <c r="L14" s="50"/>
      <c r="M14" s="50"/>
      <c r="N14" s="50"/>
      <c r="O14" s="50"/>
    </row>
    <row r="15" spans="3:15" ht="12" customHeight="1">
      <c r="C15" s="43" t="s">
        <v>111</v>
      </c>
      <c r="D15" s="48"/>
      <c r="E15" s="49"/>
      <c r="F15" s="49"/>
      <c r="G15" s="50"/>
      <c r="H15" s="50"/>
      <c r="I15" s="51"/>
      <c r="J15" s="50"/>
      <c r="K15" s="50"/>
      <c r="L15" s="50"/>
      <c r="M15" s="50"/>
      <c r="N15" s="50"/>
      <c r="O15" s="50"/>
    </row>
    <row r="16" spans="3:15" ht="12" customHeight="1">
      <c r="C16" s="43" t="s">
        <v>112</v>
      </c>
      <c r="D16" s="48"/>
      <c r="E16" s="49"/>
      <c r="F16" s="49"/>
      <c r="G16" s="50"/>
      <c r="H16" s="50"/>
      <c r="I16" s="51"/>
      <c r="J16" s="50"/>
      <c r="K16" s="50"/>
      <c r="L16" s="50"/>
      <c r="M16" s="50"/>
      <c r="N16" s="50"/>
      <c r="O16" s="50"/>
    </row>
    <row r="17" spans="3:15" ht="12" customHeight="1">
      <c r="C17" s="43" t="s">
        <v>113</v>
      </c>
      <c r="D17" s="48"/>
      <c r="E17" s="49"/>
      <c r="F17" s="49"/>
      <c r="G17" s="50"/>
      <c r="H17" s="50"/>
      <c r="I17" s="51"/>
      <c r="J17" s="50"/>
      <c r="K17" s="50"/>
      <c r="L17" s="50"/>
      <c r="M17" s="50"/>
      <c r="N17" s="50"/>
      <c r="O17" s="50"/>
    </row>
    <row r="18" spans="3:15" ht="12" customHeight="1">
      <c r="C18" s="43" t="s">
        <v>114</v>
      </c>
      <c r="D18" s="48"/>
      <c r="E18" s="49"/>
      <c r="F18" s="49"/>
      <c r="G18" s="50"/>
      <c r="H18" s="50"/>
      <c r="I18" s="51"/>
      <c r="J18" s="50"/>
      <c r="K18" s="50"/>
      <c r="L18" s="50"/>
      <c r="M18" s="50"/>
      <c r="N18" s="50"/>
      <c r="O18" s="50"/>
    </row>
    <row r="19" spans="3:15" ht="12" customHeight="1">
      <c r="C19" s="43" t="s">
        <v>115</v>
      </c>
      <c r="D19" s="48"/>
      <c r="E19" s="49"/>
      <c r="F19" s="49"/>
      <c r="G19" s="50"/>
      <c r="H19" s="50"/>
      <c r="I19" s="51"/>
      <c r="J19" s="50"/>
      <c r="K19" s="50"/>
      <c r="L19" s="50"/>
      <c r="M19" s="50"/>
      <c r="N19" s="50"/>
      <c r="O19" s="50"/>
    </row>
    <row r="20" spans="3:15" ht="12" customHeight="1">
      <c r="C20" s="43" t="s">
        <v>116</v>
      </c>
      <c r="D20" s="48"/>
      <c r="E20" s="49"/>
      <c r="F20" s="49"/>
      <c r="G20" s="50"/>
      <c r="H20" s="50"/>
      <c r="I20" s="51"/>
      <c r="J20" s="50"/>
      <c r="K20" s="50"/>
      <c r="L20" s="52"/>
      <c r="M20" s="52"/>
      <c r="N20" s="52"/>
      <c r="O20" s="52"/>
    </row>
    <row r="21" spans="2:15" ht="15" customHeight="1">
      <c r="B21" s="43" t="s">
        <v>117</v>
      </c>
      <c r="C21" s="43"/>
      <c r="D21" s="54"/>
      <c r="E21" s="55"/>
      <c r="F21" s="55"/>
      <c r="G21" s="56"/>
      <c r="H21" s="56"/>
      <c r="I21" s="57"/>
      <c r="J21" s="56"/>
      <c r="K21" s="56"/>
      <c r="L21" s="56"/>
      <c r="M21" s="56"/>
      <c r="N21" s="56"/>
      <c r="O21" s="56"/>
    </row>
    <row r="22" spans="2:15" ht="15" customHeight="1">
      <c r="B22" s="43"/>
      <c r="C22" s="43" t="s">
        <v>123</v>
      </c>
      <c r="D22" s="48"/>
      <c r="E22" s="49"/>
      <c r="F22" s="49"/>
      <c r="G22" s="50"/>
      <c r="H22" s="50"/>
      <c r="I22" s="51"/>
      <c r="J22" s="50"/>
      <c r="K22" s="50"/>
      <c r="L22" s="50"/>
      <c r="M22" s="50"/>
      <c r="N22" s="50"/>
      <c r="O22" s="50"/>
    </row>
    <row r="23" spans="2:15" ht="15" customHeight="1">
      <c r="B23" s="43"/>
      <c r="C23" s="43"/>
      <c r="D23" s="48"/>
      <c r="E23" s="49"/>
      <c r="F23" s="49"/>
      <c r="G23" s="50"/>
      <c r="H23" s="50"/>
      <c r="I23" s="51"/>
      <c r="J23" s="50"/>
      <c r="K23" s="50"/>
      <c r="L23" s="50"/>
      <c r="M23" s="50"/>
      <c r="N23" s="50"/>
      <c r="O23" s="50"/>
    </row>
    <row r="24" spans="2:15" ht="15" customHeight="1">
      <c r="B24" s="43"/>
      <c r="C24" s="43"/>
      <c r="D24" s="48"/>
      <c r="E24" s="49"/>
      <c r="F24" s="49"/>
      <c r="G24" s="50"/>
      <c r="H24" s="50"/>
      <c r="I24" s="51"/>
      <c r="J24" s="50"/>
      <c r="K24" s="50"/>
      <c r="L24" s="50"/>
      <c r="M24" s="50"/>
      <c r="N24" s="50"/>
      <c r="O24" s="50"/>
    </row>
    <row r="25" spans="2:13" ht="12" customHeight="1">
      <c r="B25" s="43" t="s">
        <v>118</v>
      </c>
      <c r="C25" s="43"/>
      <c r="D25" s="43"/>
      <c r="E25" s="43"/>
      <c r="F25" s="43"/>
      <c r="G25" s="58"/>
      <c r="H25" s="58"/>
      <c r="I25" s="59"/>
      <c r="J25" s="43"/>
      <c r="K25" s="43"/>
      <c r="L25" s="43"/>
      <c r="M25" s="43"/>
    </row>
    <row r="26" spans="3:15" ht="12" customHeight="1">
      <c r="C26" s="43" t="s">
        <v>104</v>
      </c>
      <c r="D26" s="48"/>
      <c r="E26" s="49"/>
      <c r="F26" s="49"/>
      <c r="G26" s="50"/>
      <c r="H26" s="50"/>
      <c r="I26" s="51"/>
      <c r="J26" s="50"/>
      <c r="K26" s="50"/>
      <c r="L26" s="50"/>
      <c r="M26" s="50"/>
      <c r="N26" s="52"/>
      <c r="O26" s="52"/>
    </row>
    <row r="27" spans="3:15" ht="12" customHeight="1">
      <c r="C27" s="43" t="s">
        <v>106</v>
      </c>
      <c r="D27" s="48"/>
      <c r="E27" s="49"/>
      <c r="F27" s="49"/>
      <c r="G27" s="50"/>
      <c r="H27" s="50"/>
      <c r="I27" s="51"/>
      <c r="J27" s="50"/>
      <c r="K27" s="50"/>
      <c r="L27" s="52"/>
      <c r="M27" s="52"/>
      <c r="N27" s="52"/>
      <c r="O27" s="52"/>
    </row>
    <row r="28" spans="3:15" ht="12" customHeight="1">
      <c r="C28" s="44" t="s">
        <v>108</v>
      </c>
      <c r="D28" s="48"/>
      <c r="E28" s="49"/>
      <c r="F28" s="49"/>
      <c r="G28" s="48"/>
      <c r="H28" s="48"/>
      <c r="I28" s="51"/>
      <c r="J28" s="48"/>
      <c r="K28" s="48"/>
      <c r="L28" s="53"/>
      <c r="M28" s="53"/>
      <c r="N28" s="53"/>
      <c r="O28" s="53"/>
    </row>
    <row r="29" spans="3:15" ht="12" customHeight="1">
      <c r="C29" s="43" t="s">
        <v>109</v>
      </c>
      <c r="D29" s="48"/>
      <c r="E29" s="49"/>
      <c r="F29" s="49"/>
      <c r="G29" s="50"/>
      <c r="H29" s="50"/>
      <c r="I29" s="51"/>
      <c r="J29" s="50"/>
      <c r="K29" s="50"/>
      <c r="L29" s="50"/>
      <c r="M29" s="50"/>
      <c r="N29" s="50"/>
      <c r="O29" s="50"/>
    </row>
    <row r="30" spans="3:15" ht="12" customHeight="1">
      <c r="C30" s="43" t="s">
        <v>119</v>
      </c>
      <c r="D30" s="48"/>
      <c r="E30" s="49"/>
      <c r="F30" s="49"/>
      <c r="G30" s="50"/>
      <c r="H30" s="50"/>
      <c r="I30" s="51"/>
      <c r="J30" s="50"/>
      <c r="K30" s="50"/>
      <c r="L30" s="50"/>
      <c r="M30" s="50"/>
      <c r="N30" s="50"/>
      <c r="O30" s="50"/>
    </row>
    <row r="31" spans="3:15" ht="12" customHeight="1">
      <c r="C31" s="43" t="s">
        <v>110</v>
      </c>
      <c r="D31" s="48"/>
      <c r="E31" s="49"/>
      <c r="F31" s="49"/>
      <c r="G31" s="50"/>
      <c r="H31" s="50"/>
      <c r="I31" s="51"/>
      <c r="J31" s="50"/>
      <c r="K31" s="50"/>
      <c r="L31" s="50"/>
      <c r="M31" s="50"/>
      <c r="N31" s="50"/>
      <c r="O31" s="50"/>
    </row>
    <row r="32" spans="3:15" ht="12" customHeight="1">
      <c r="C32" s="43" t="s">
        <v>111</v>
      </c>
      <c r="D32" s="48"/>
      <c r="E32" s="49"/>
      <c r="F32" s="49"/>
      <c r="G32" s="50"/>
      <c r="H32" s="50"/>
      <c r="I32" s="51"/>
      <c r="J32" s="50"/>
      <c r="K32" s="50"/>
      <c r="L32" s="50"/>
      <c r="M32" s="50"/>
      <c r="N32" s="50"/>
      <c r="O32" s="50"/>
    </row>
    <row r="33" spans="3:15" ht="12" customHeight="1">
      <c r="C33" s="43" t="s">
        <v>112</v>
      </c>
      <c r="D33" s="48"/>
      <c r="E33" s="49"/>
      <c r="F33" s="49"/>
      <c r="G33" s="50"/>
      <c r="H33" s="50"/>
      <c r="I33" s="51"/>
      <c r="J33" s="50"/>
      <c r="K33" s="50"/>
      <c r="L33" s="50"/>
      <c r="M33" s="50"/>
      <c r="N33" s="50"/>
      <c r="O33" s="50"/>
    </row>
    <row r="34" spans="3:15" ht="12" customHeight="1">
      <c r="C34" s="43" t="s">
        <v>120</v>
      </c>
      <c r="D34" s="48"/>
      <c r="E34" s="49"/>
      <c r="F34" s="49"/>
      <c r="G34" s="50"/>
      <c r="H34" s="50"/>
      <c r="I34" s="51"/>
      <c r="J34" s="50"/>
      <c r="K34" s="50"/>
      <c r="L34" s="50"/>
      <c r="M34" s="50"/>
      <c r="N34" s="50"/>
      <c r="O34" s="50"/>
    </row>
    <row r="35" spans="3:15" ht="12" customHeight="1">
      <c r="C35" s="43" t="s">
        <v>113</v>
      </c>
      <c r="D35" s="48"/>
      <c r="E35" s="49"/>
      <c r="F35" s="49"/>
      <c r="G35" s="50"/>
      <c r="H35" s="50"/>
      <c r="I35" s="51"/>
      <c r="J35" s="50"/>
      <c r="K35" s="50"/>
      <c r="L35" s="50"/>
      <c r="M35" s="50"/>
      <c r="N35" s="50"/>
      <c r="O35" s="50"/>
    </row>
    <row r="36" spans="3:15" ht="12" customHeight="1">
      <c r="C36" s="43" t="s">
        <v>114</v>
      </c>
      <c r="D36" s="48"/>
      <c r="E36" s="49"/>
      <c r="F36" s="49"/>
      <c r="G36" s="50"/>
      <c r="H36" s="50"/>
      <c r="I36" s="51"/>
      <c r="J36" s="50"/>
      <c r="K36" s="50"/>
      <c r="L36" s="50"/>
      <c r="M36" s="50"/>
      <c r="N36" s="50"/>
      <c r="O36" s="50"/>
    </row>
    <row r="37" spans="3:15" ht="12" customHeight="1">
      <c r="C37" s="43" t="s">
        <v>115</v>
      </c>
      <c r="D37" s="48"/>
      <c r="E37" s="49"/>
      <c r="F37" s="49"/>
      <c r="G37" s="50"/>
      <c r="H37" s="50"/>
      <c r="I37" s="51"/>
      <c r="J37" s="50"/>
      <c r="K37" s="50"/>
      <c r="L37" s="50"/>
      <c r="M37" s="50"/>
      <c r="N37" s="50"/>
      <c r="O37" s="50"/>
    </row>
    <row r="38" spans="3:15" ht="12" customHeight="1">
      <c r="C38" s="43" t="s">
        <v>116</v>
      </c>
      <c r="D38" s="48"/>
      <c r="E38" s="49"/>
      <c r="F38" s="49"/>
      <c r="G38" s="50"/>
      <c r="H38" s="50"/>
      <c r="I38" s="51"/>
      <c r="J38" s="50"/>
      <c r="K38" s="50"/>
      <c r="L38" s="52"/>
      <c r="M38" s="52"/>
      <c r="N38" s="52"/>
      <c r="O38" s="52"/>
    </row>
    <row r="39" spans="2:15" ht="14.25" customHeight="1">
      <c r="B39" s="43" t="s">
        <v>121</v>
      </c>
      <c r="C39" s="43"/>
      <c r="D39" s="54"/>
      <c r="E39" s="55"/>
      <c r="F39" s="55"/>
      <c r="G39" s="56"/>
      <c r="H39" s="56"/>
      <c r="I39" s="57"/>
      <c r="J39" s="56"/>
      <c r="K39" s="56"/>
      <c r="L39" s="56"/>
      <c r="M39" s="56"/>
      <c r="N39" s="56"/>
      <c r="O39" s="56"/>
    </row>
    <row r="40" spans="2:15" ht="14.25" customHeight="1">
      <c r="B40" s="43"/>
      <c r="C40" s="43"/>
      <c r="D40" s="54"/>
      <c r="E40" s="55"/>
      <c r="F40" s="55"/>
      <c r="G40" s="56"/>
      <c r="H40" s="56"/>
      <c r="I40" s="57"/>
      <c r="J40" s="56"/>
      <c r="K40" s="56"/>
      <c r="L40" s="56"/>
      <c r="M40" s="56"/>
      <c r="N40" s="56"/>
      <c r="O40" s="56"/>
    </row>
    <row r="41" spans="1:15" s="66" customFormat="1" ht="14.25" customHeight="1">
      <c r="A41" s="65"/>
      <c r="B41" s="43"/>
      <c r="C41" s="43"/>
      <c r="D41" s="48"/>
      <c r="E41" s="49"/>
      <c r="F41" s="49"/>
      <c r="G41" s="50"/>
      <c r="H41" s="50"/>
      <c r="I41" s="51"/>
      <c r="J41" s="50"/>
      <c r="K41" s="50"/>
      <c r="L41" s="50"/>
      <c r="M41" s="50"/>
      <c r="N41" s="50"/>
      <c r="O41" s="50"/>
    </row>
    <row r="42" spans="1:15" s="66" customFormat="1" ht="14.25" customHeight="1">
      <c r="A42" s="65"/>
      <c r="B42" s="43"/>
      <c r="C42" s="43"/>
      <c r="D42" s="48"/>
      <c r="E42" s="49"/>
      <c r="F42" s="49"/>
      <c r="G42" s="50"/>
      <c r="H42" s="50"/>
      <c r="I42" s="51"/>
      <c r="J42" s="50"/>
      <c r="K42" s="50"/>
      <c r="L42" s="50"/>
      <c r="M42" s="50"/>
      <c r="N42" s="50"/>
      <c r="O42" s="50"/>
    </row>
    <row r="43" spans="1:15" ht="14.25" customHeight="1" thickBot="1">
      <c r="A43" s="43" t="s">
        <v>134</v>
      </c>
      <c r="B43" s="46"/>
      <c r="C43" s="44"/>
      <c r="D43" s="61"/>
      <c r="E43" s="62"/>
      <c r="F43" s="63"/>
      <c r="G43" s="61"/>
      <c r="H43" s="61"/>
      <c r="I43" s="64"/>
      <c r="J43" s="61"/>
      <c r="K43" s="61"/>
      <c r="L43" s="61"/>
      <c r="M43" s="61"/>
      <c r="N43" s="61"/>
      <c r="O43" s="61"/>
    </row>
    <row r="44" spans="1:3" ht="12" customHeight="1" thickTop="1">
      <c r="A44" s="43"/>
      <c r="B44" s="46"/>
      <c r="C44" s="44"/>
    </row>
    <row r="45" spans="3:14" ht="12" customHeight="1">
      <c r="C45" s="43" t="s">
        <v>122</v>
      </c>
      <c r="G45" s="50"/>
      <c r="H45" s="50"/>
      <c r="I45" s="60"/>
      <c r="J45" s="50"/>
      <c r="K45" s="50"/>
      <c r="L45" s="50"/>
      <c r="M45" s="50"/>
      <c r="N45" s="50"/>
    </row>
    <row r="46" ht="12.75" customHeight="1">
      <c r="K46" s="68"/>
    </row>
    <row r="47" spans="1:9" ht="12.75" customHeight="1">
      <c r="A47" s="39" t="s">
        <v>135</v>
      </c>
      <c r="I47" s="67"/>
    </row>
    <row r="48" ht="12.75" customHeight="1">
      <c r="A48" s="39" t="s">
        <v>136</v>
      </c>
    </row>
    <row r="49" spans="9:10" ht="12.75" customHeight="1">
      <c r="I49" s="39" t="s">
        <v>125</v>
      </c>
      <c r="J49" s="69">
        <f>+K49*J45</f>
        <v>0</v>
      </c>
    </row>
    <row r="50" spans="9:10" ht="12.75" customHeight="1">
      <c r="I50" s="39" t="s">
        <v>126</v>
      </c>
      <c r="J50" s="69">
        <f>+K50*J45</f>
        <v>0</v>
      </c>
    </row>
    <row r="51" spans="9:10" ht="12.75" customHeight="1">
      <c r="I51" s="39" t="s">
        <v>124</v>
      </c>
      <c r="J51" s="69">
        <f>+K51*J45</f>
        <v>0</v>
      </c>
    </row>
    <row r="52" spans="9:10" ht="14.25">
      <c r="I52" s="39" t="s">
        <v>127</v>
      </c>
      <c r="J52" s="69">
        <f>+K46</f>
        <v>0</v>
      </c>
    </row>
  </sheetData>
  <sheetProtection/>
  <printOptions/>
  <pageMargins left="0.2" right="0.2" top="0.4" bottom="0.47" header="0.3" footer="0.3"/>
  <pageSetup fitToHeight="1" fitToWidth="1" horizontalDpi="600" verticalDpi="600" orientation="landscape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ellendk</dc:creator>
  <cp:keywords/>
  <dc:description/>
  <cp:lastModifiedBy>Jenkins, Jean (NIH/NHGRI) [C]</cp:lastModifiedBy>
  <cp:lastPrinted>2012-05-21T15:11:10Z</cp:lastPrinted>
  <dcterms:created xsi:type="dcterms:W3CDTF">2011-04-25T16:00:06Z</dcterms:created>
  <dcterms:modified xsi:type="dcterms:W3CDTF">2016-06-27T14:35:41Z</dcterms:modified>
  <cp:category/>
  <cp:version/>
  <cp:contentType/>
  <cp:contentStatus/>
</cp:coreProperties>
</file>